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https://d.docs.live.net/def8391955f3be19/Desktop/"/>
    </mc:Choice>
  </mc:AlternateContent>
  <xr:revisionPtr revIDLastSave="0" documentId="8_{03D17B08-43D9-4A1A-B9F9-5BAF8CF54766}" xr6:coauthVersionLast="47" xr6:coauthVersionMax="47" xr10:uidLastSave="{00000000-0000-0000-0000-000000000000}"/>
  <bookViews>
    <workbookView xWindow="-120" yWindow="-120" windowWidth="29040" windowHeight="15720" tabRatio="710" xr2:uid="{00000000-000D-0000-FFFF-FFFF00000000}"/>
  </bookViews>
  <sheets>
    <sheet name="Day 1A" sheetId="7" r:id="rId1"/>
    <sheet name="Day 1B" sheetId="1" r:id="rId2"/>
    <sheet name="Tables" sheetId="27" r:id="rId3"/>
    <sheet name="Tables2" sheetId="28" state="hidden" r:id="rId4"/>
    <sheet name="X" sheetId="5" r:id="rId5"/>
    <sheet name="Formulas" sheetId="20" r:id="rId6"/>
    <sheet name="Formulas Review" sheetId="19" r:id="rId7"/>
    <sheet name="Budget" sheetId="11" r:id="rId8"/>
    <sheet name="Gen" sheetId="23" r:id="rId9"/>
    <sheet name="Gen 2" sheetId="26" state="hidden" r:id="rId10"/>
    <sheet name="practice DB" sheetId="17" state="hidden" r:id="rId11"/>
    <sheet name="DB" sheetId="18" r:id="rId12"/>
    <sheet name="fix1" sheetId="16" r:id="rId13"/>
    <sheet name="fix2" sheetId="29" r:id="rId14"/>
  </sheets>
  <externalReferences>
    <externalReference r:id="rId15"/>
  </externalReferences>
  <definedNames>
    <definedName name="_xlnm._FilterDatabase" localSheetId="11" hidden="1">DB!$D$4:$O$19</definedName>
    <definedName name="_xlnm._FilterDatabase" localSheetId="12" hidden="1">'fix1'!$A$3:$M$3</definedName>
    <definedName name="_xlnm._FilterDatabase" localSheetId="8" hidden="1">Gen!$B$21:$E$26</definedName>
    <definedName name="_xlnm._FilterDatabase" localSheetId="10" hidden="1">'practice DB'!$B$4:$N$16</definedName>
    <definedName name="Category_Range">'[1]Payors &amp; Attendees'!$A$2:$A$10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8" i="27" l="1"/>
  <c r="H4" i="19"/>
  <c r="P235" i="19"/>
  <c r="I212" i="1"/>
  <c r="G134" i="19" l="1"/>
  <c r="B18" i="19"/>
  <c r="C11" i="19"/>
  <c r="C5" i="19"/>
  <c r="G18" i="27"/>
  <c r="G7" i="27"/>
  <c r="G8" i="27"/>
  <c r="G6" i="27"/>
  <c r="K18" i="27"/>
  <c r="K7" i="27"/>
  <c r="K8" i="27"/>
  <c r="K6" i="27"/>
  <c r="AZ9" i="27"/>
  <c r="BA9" i="27"/>
  <c r="AA9" i="27"/>
  <c r="AG17" i="27"/>
  <c r="AG16" i="27"/>
  <c r="AG15" i="27"/>
  <c r="AG14" i="27"/>
  <c r="H219" i="19" l="1"/>
  <c r="S10" i="27" l="1"/>
  <c r="BB6" i="27" l="1"/>
  <c r="F19" i="29"/>
  <c r="F18" i="29"/>
  <c r="F17" i="29"/>
  <c r="F16" i="29"/>
  <c r="F15" i="29"/>
  <c r="F14" i="29"/>
  <c r="F14" i="16"/>
  <c r="F15" i="16"/>
  <c r="F17" i="16"/>
  <c r="F16" i="16"/>
  <c r="F18" i="16"/>
  <c r="F19" i="16"/>
  <c r="U6" i="27" l="1"/>
  <c r="U7" i="27"/>
  <c r="U8" i="27"/>
  <c r="BB7" i="27"/>
  <c r="BB8" i="27"/>
  <c r="BB9" i="27" l="1"/>
  <c r="AG7" i="27"/>
  <c r="AH7" i="27" s="1"/>
  <c r="U9" i="27"/>
  <c r="AW3" i="27"/>
  <c r="AV3" i="27"/>
  <c r="AR3" i="27"/>
  <c r="AS3" i="27"/>
  <c r="F12" i="18"/>
  <c r="B152" i="19"/>
  <c r="A117" i="23"/>
  <c r="A116" i="23"/>
  <c r="A115" i="23"/>
  <c r="A114" i="23"/>
  <c r="E118" i="23"/>
  <c r="E119" i="23" s="1"/>
  <c r="D118" i="23"/>
  <c r="D119" i="23" s="1"/>
  <c r="C118" i="23"/>
  <c r="C119" i="23" s="1"/>
  <c r="B118" i="23"/>
  <c r="B119" i="23" s="1"/>
  <c r="AR2" i="27" l="1"/>
  <c r="AV2" i="27"/>
  <c r="AO3" i="27"/>
  <c r="AN3" i="27"/>
  <c r="H331" i="19"/>
  <c r="D331" i="19"/>
  <c r="B331" i="19"/>
  <c r="A189" i="19"/>
  <c r="I189" i="19" s="1"/>
  <c r="I342" i="19"/>
  <c r="H342" i="19"/>
  <c r="G342" i="19"/>
  <c r="F342" i="19"/>
  <c r="E342" i="19"/>
  <c r="D342" i="19"/>
  <c r="C342" i="19"/>
  <c r="B342" i="19"/>
  <c r="I341" i="19"/>
  <c r="H341" i="19"/>
  <c r="G341" i="19"/>
  <c r="F341" i="19"/>
  <c r="E341" i="19"/>
  <c r="D341" i="19"/>
  <c r="C341" i="19"/>
  <c r="B341" i="19"/>
  <c r="I340" i="19"/>
  <c r="H340" i="19"/>
  <c r="G340" i="19"/>
  <c r="F340" i="19"/>
  <c r="E340" i="19"/>
  <c r="D340" i="19"/>
  <c r="C340" i="19"/>
  <c r="B340" i="19"/>
  <c r="I339" i="19"/>
  <c r="H339" i="19"/>
  <c r="G339" i="19"/>
  <c r="F339" i="19"/>
  <c r="E339" i="19"/>
  <c r="D339" i="19"/>
  <c r="C339" i="19"/>
  <c r="B339" i="19"/>
  <c r="B305" i="19"/>
  <c r="E15" i="17"/>
  <c r="E16" i="17"/>
  <c r="L330" i="19" l="1"/>
  <c r="AN2" i="27"/>
  <c r="B98" i="19"/>
  <c r="C90" i="19"/>
  <c r="A5" i="28" l="1"/>
  <c r="F9" i="28"/>
  <c r="A9" i="28"/>
  <c r="F8" i="28"/>
  <c r="A8" i="28"/>
  <c r="F7" i="28"/>
  <c r="A7" i="28"/>
  <c r="F6" i="28"/>
  <c r="A6" i="28"/>
  <c r="F5" i="28"/>
  <c r="A2" i="28" l="1"/>
  <c r="F13" i="18"/>
  <c r="F14" i="18"/>
  <c r="F15" i="18"/>
  <c r="F16" i="18"/>
  <c r="F17" i="18"/>
  <c r="F18" i="18"/>
  <c r="F19" i="18"/>
  <c r="O9" i="27"/>
  <c r="AJ10" i="27"/>
  <c r="AI10" i="27"/>
  <c r="AB9" i="27"/>
  <c r="AG9" i="27"/>
  <c r="AH9" i="27" s="1"/>
  <c r="AG8" i="27"/>
  <c r="AH8" i="27" s="1"/>
  <c r="AG6" i="27"/>
  <c r="AH6" i="27" s="1"/>
  <c r="AK10" i="27" l="1"/>
  <c r="AC9" i="27"/>
  <c r="C84" i="19"/>
  <c r="K225" i="19"/>
  <c r="J235" i="19"/>
  <c r="J257" i="19"/>
  <c r="G219" i="19"/>
  <c r="I221" i="19" s="1"/>
  <c r="C122" i="19"/>
  <c r="B113" i="19"/>
  <c r="C104" i="19"/>
  <c r="B27" i="19"/>
  <c r="C67" i="19"/>
  <c r="C60" i="19"/>
  <c r="C51" i="19"/>
  <c r="B100" i="26"/>
  <c r="B101" i="26" s="1"/>
  <c r="C100" i="26"/>
  <c r="C101" i="26" s="1"/>
  <c r="D100" i="26"/>
  <c r="D101" i="26" s="1"/>
  <c r="E100" i="26"/>
  <c r="E101" i="26" s="1"/>
  <c r="K226" i="19" l="1"/>
  <c r="B14" i="23"/>
  <c r="B13" i="23"/>
  <c r="B12" i="23"/>
  <c r="B11" i="23"/>
  <c r="B10" i="23"/>
  <c r="B9" i="23"/>
  <c r="B8" i="23"/>
  <c r="B7" i="23"/>
  <c r="B6" i="23"/>
  <c r="B5" i="23"/>
  <c r="J2" i="23"/>
  <c r="I2" i="23"/>
  <c r="B2" i="23" l="1"/>
  <c r="K1" i="20"/>
  <c r="I38" i="20" l="1"/>
  <c r="B209" i="19"/>
  <c r="H199" i="19"/>
  <c r="G199" i="19"/>
  <c r="F199" i="19"/>
  <c r="E199" i="19"/>
  <c r="D199" i="19"/>
  <c r="C199" i="19"/>
  <c r="B199" i="19"/>
  <c r="A199" i="19"/>
  <c r="H198" i="19"/>
  <c r="G198" i="19"/>
  <c r="F198" i="19"/>
  <c r="E198" i="19"/>
  <c r="D198" i="19"/>
  <c r="C198" i="19"/>
  <c r="B198" i="19"/>
  <c r="A198" i="19"/>
  <c r="H197" i="19"/>
  <c r="G197" i="19"/>
  <c r="F197" i="19"/>
  <c r="E197" i="19"/>
  <c r="D197" i="19"/>
  <c r="C197" i="19"/>
  <c r="B197" i="19"/>
  <c r="A197" i="19"/>
  <c r="H196" i="19"/>
  <c r="G196" i="19"/>
  <c r="F196" i="19"/>
  <c r="D196" i="19"/>
  <c r="C196" i="19"/>
  <c r="B196" i="19"/>
  <c r="E196" i="19" l="1"/>
  <c r="B12" i="20"/>
  <c r="F12" i="20"/>
  <c r="D12" i="20"/>
  <c r="H12" i="20"/>
  <c r="A196" i="19"/>
  <c r="B84" i="18"/>
  <c r="B83" i="18"/>
  <c r="B82" i="18"/>
  <c r="B81" i="18"/>
  <c r="B80" i="18"/>
  <c r="B79" i="18"/>
  <c r="B78" i="18"/>
  <c r="B77" i="18"/>
  <c r="B76" i="18"/>
  <c r="B75" i="18"/>
  <c r="B74" i="18"/>
  <c r="B73" i="18"/>
  <c r="B72" i="18"/>
  <c r="B71" i="18"/>
  <c r="B70" i="18"/>
  <c r="B69" i="18"/>
  <c r="B68" i="18"/>
  <c r="B67" i="18"/>
  <c r="B66" i="18"/>
  <c r="B65" i="18"/>
  <c r="B64" i="18"/>
  <c r="B63" i="18"/>
  <c r="B62" i="18"/>
  <c r="B61" i="18"/>
  <c r="B60" i="18"/>
  <c r="B59" i="18"/>
  <c r="B58" i="18"/>
  <c r="B57" i="18"/>
  <c r="B56" i="18"/>
  <c r="B55" i="18"/>
  <c r="B54" i="18"/>
  <c r="B53" i="18"/>
  <c r="B52" i="18"/>
  <c r="B51" i="18"/>
  <c r="B50" i="18"/>
  <c r="B49" i="18"/>
  <c r="B48" i="18"/>
  <c r="B47" i="18"/>
  <c r="B46" i="18"/>
  <c r="B45" i="18"/>
  <c r="B44" i="18"/>
  <c r="B43" i="18"/>
  <c r="B42" i="18"/>
  <c r="B41" i="18"/>
  <c r="B40" i="18"/>
  <c r="B39" i="18"/>
  <c r="B38" i="18"/>
  <c r="B37" i="18"/>
  <c r="B36" i="18"/>
  <c r="B35" i="18"/>
  <c r="B34" i="18"/>
  <c r="B33" i="18"/>
  <c r="B32" i="18"/>
  <c r="B31" i="18"/>
  <c r="B30" i="18"/>
  <c r="B29" i="18"/>
  <c r="B28" i="18"/>
  <c r="B27" i="18"/>
  <c r="B26" i="18"/>
  <c r="B25" i="18"/>
  <c r="B24" i="18"/>
  <c r="B23" i="18"/>
  <c r="B22" i="18"/>
  <c r="B21" i="18"/>
  <c r="B20" i="18"/>
  <c r="B19" i="18"/>
  <c r="B18" i="18"/>
  <c r="B17" i="18"/>
  <c r="B16" i="18"/>
  <c r="B15" i="18"/>
  <c r="B14" i="18"/>
  <c r="B13" i="18"/>
  <c r="B12" i="18"/>
  <c r="B11" i="18"/>
  <c r="B10" i="18"/>
  <c r="B9" i="18"/>
  <c r="B8" i="18"/>
  <c r="B7" i="18"/>
  <c r="B6" i="18"/>
  <c r="B5" i="18"/>
  <c r="O2" i="18"/>
  <c r="N2" i="18"/>
  <c r="M2" i="18"/>
  <c r="L2" i="18"/>
  <c r="B2" i="18" l="1"/>
  <c r="B16" i="17"/>
  <c r="B15" i="17"/>
  <c r="B14" i="17"/>
  <c r="B13" i="17"/>
  <c r="B12" i="17"/>
  <c r="B11" i="17"/>
  <c r="B10" i="17"/>
  <c r="B9" i="17"/>
  <c r="B8" i="17"/>
  <c r="B7" i="17"/>
  <c r="B6" i="17"/>
  <c r="B5" i="17"/>
  <c r="N2" i="17"/>
  <c r="M2" i="17"/>
  <c r="L2" i="17"/>
  <c r="K2" i="17"/>
  <c r="B2" i="17" l="1"/>
  <c r="H19" i="7"/>
  <c r="D19" i="7"/>
  <c r="F10" i="11"/>
  <c r="E18" i="7" l="1"/>
  <c r="E16" i="7"/>
  <c r="I17" i="7"/>
  <c r="I18" i="7"/>
  <c r="I16" i="7"/>
  <c r="E17" i="7"/>
  <c r="D10" i="11" l="1"/>
  <c r="B10" i="11"/>
  <c r="H27" i="20" l="1"/>
</calcChain>
</file>

<file path=xl/sharedStrings.xml><?xml version="1.0" encoding="utf-8"?>
<sst xmlns="http://schemas.openxmlformats.org/spreadsheetml/2006/main" count="992" uniqueCount="397">
  <si>
    <t>City of Albuquerque</t>
  </si>
  <si>
    <t>To the left, practice 1 through 7</t>
  </si>
  <si>
    <t>The delete key deletes to the right of the cursor</t>
  </si>
  <si>
    <t>A</t>
  </si>
  <si>
    <t>B</t>
  </si>
  <si>
    <t>Make this text italic</t>
  </si>
  <si>
    <t>Underline this text</t>
  </si>
  <si>
    <t>Change the  font color of the numbers above</t>
  </si>
  <si>
    <t>Add border</t>
  </si>
  <si>
    <t>Select and experiment with multiple borders for the numbers below</t>
  </si>
  <si>
    <t>The back space key deletes to the left of the cursor</t>
  </si>
  <si>
    <t>Sales Summary</t>
  </si>
  <si>
    <t>Category Summary</t>
  </si>
  <si>
    <t>More  practice</t>
  </si>
  <si>
    <t>More practice</t>
  </si>
  <si>
    <t>Merge and Center</t>
  </si>
  <si>
    <t>Cut, Copy and Paste</t>
  </si>
  <si>
    <t>Cut = Ctrl-X</t>
  </si>
  <si>
    <t>Copy = Crtl-C</t>
  </si>
  <si>
    <t>Paste = Ctrl-V</t>
  </si>
  <si>
    <t>or</t>
  </si>
  <si>
    <t>copy me</t>
  </si>
  <si>
    <t>cut this</t>
  </si>
  <si>
    <t>paste -&gt;</t>
  </si>
  <si>
    <t>drag -&gt;</t>
  </si>
  <si>
    <t>hello</t>
  </si>
  <si>
    <t>Excel</t>
  </si>
  <si>
    <t>piano</t>
  </si>
  <si>
    <t>guitar</t>
  </si>
  <si>
    <t>trumpet</t>
  </si>
  <si>
    <t>music</t>
  </si>
  <si>
    <t>Drag contents of cells</t>
  </si>
  <si>
    <t>Use slider to change view</t>
  </si>
  <si>
    <t>Worksheet Tabs</t>
  </si>
  <si>
    <t>Format Painter</t>
  </si>
  <si>
    <t>Hello</t>
  </si>
  <si>
    <t xml:space="preserve">here </t>
  </si>
  <si>
    <t>here</t>
  </si>
  <si>
    <t>Format Dialog Box</t>
  </si>
  <si>
    <t>Percentage</t>
  </si>
  <si>
    <t>Currency</t>
  </si>
  <si>
    <t>Fraction</t>
  </si>
  <si>
    <t>Number</t>
  </si>
  <si>
    <t>Date</t>
  </si>
  <si>
    <t>Time</t>
  </si>
  <si>
    <t>Jan</t>
  </si>
  <si>
    <t>Mar</t>
  </si>
  <si>
    <t>AutoFill</t>
  </si>
  <si>
    <t>Margaret</t>
  </si>
  <si>
    <t>Thatcher</t>
  </si>
  <si>
    <t>Abraham</t>
  </si>
  <si>
    <t>Lincoln</t>
  </si>
  <si>
    <t>George</t>
  </si>
  <si>
    <t>Washington</t>
  </si>
  <si>
    <t>GB</t>
  </si>
  <si>
    <t>USA</t>
  </si>
  <si>
    <t>Country</t>
  </si>
  <si>
    <t>Zetta</t>
  </si>
  <si>
    <t>Zanger</t>
  </si>
  <si>
    <t>L Name</t>
  </si>
  <si>
    <t>F Name</t>
  </si>
  <si>
    <t>Amy</t>
  </si>
  <si>
    <t>Alder</t>
  </si>
  <si>
    <t>Delete this row</t>
  </si>
  <si>
    <t>Deleting rows</t>
  </si>
  <si>
    <t>Average</t>
  </si>
  <si>
    <t>Count</t>
  </si>
  <si>
    <t>Sum</t>
  </si>
  <si>
    <t xml:space="preserve">Total </t>
  </si>
  <si>
    <t>Expenses</t>
  </si>
  <si>
    <t>Budget Projections</t>
  </si>
  <si>
    <t xml:space="preserve"> </t>
  </si>
  <si>
    <t>After this exercise you should have a great start on formulas.</t>
  </si>
  <si>
    <t>Budget Projection</t>
  </si>
  <si>
    <t>Totals</t>
  </si>
  <si>
    <t>Change number formats to reflect column headers</t>
  </si>
  <si>
    <t>Colors</t>
  </si>
  <si>
    <t>Example</t>
  </si>
  <si>
    <t>Annual Report</t>
  </si>
  <si>
    <t>Sales</t>
  </si>
  <si>
    <t>Profits</t>
  </si>
  <si>
    <t>Canada</t>
  </si>
  <si>
    <t>Mexico</t>
  </si>
  <si>
    <t>Peru</t>
  </si>
  <si>
    <t>=SUM(B8:B11)</t>
  </si>
  <si>
    <t>=SUM(C8:C11,E8:E11)</t>
  </si>
  <si>
    <t>=SUM(F8:F11)+2</t>
  </si>
  <si>
    <t>=SUM(G8:H11)</t>
  </si>
  <si>
    <t>comma separating non-contigious</t>
  </si>
  <si>
    <t>plus 2</t>
  </si>
  <si>
    <t>contigious range</t>
  </si>
  <si>
    <t xml:space="preserve">To copy cells type'=' and then the address of the cell to be copied </t>
  </si>
  <si>
    <t>Dates</t>
  </si>
  <si>
    <t>Ctrl;</t>
  </si>
  <si>
    <t>=TODAY()</t>
  </si>
  <si>
    <t>Start date</t>
  </si>
  <si>
    <t>+30 days</t>
  </si>
  <si>
    <t>+60 days</t>
  </si>
  <si>
    <t>2 weeks ago</t>
  </si>
  <si>
    <t>First</t>
  </si>
  <si>
    <t>Last</t>
  </si>
  <si>
    <t>Miller</t>
  </si>
  <si>
    <t>Zelda</t>
  </si>
  <si>
    <t>Zane</t>
  </si>
  <si>
    <t>Steinkamp</t>
  </si>
  <si>
    <t>Bernhart</t>
  </si>
  <si>
    <t>Austin</t>
  </si>
  <si>
    <t>Anders</t>
  </si>
  <si>
    <t>Stewart</t>
  </si>
  <si>
    <t>Jimmy</t>
  </si>
  <si>
    <t>Alan</t>
  </si>
  <si>
    <t>Alda</t>
  </si>
  <si>
    <t>Temple</t>
  </si>
  <si>
    <t>Buildings Formulas</t>
  </si>
  <si>
    <r>
      <t>Click of</t>
    </r>
    <r>
      <rPr>
        <sz val="14"/>
        <color theme="1"/>
        <rFont val="Freestyle Script"/>
        <family val="4"/>
      </rPr>
      <t xml:space="preserve"> Fx</t>
    </r>
  </si>
  <si>
    <t>Learn about the function</t>
  </si>
  <si>
    <t>To audit a formula</t>
  </si>
  <si>
    <t>Search for a function (formula)</t>
  </si>
  <si>
    <t>SUM numbers in the same color range</t>
  </si>
  <si>
    <t>Column A</t>
  </si>
  <si>
    <t>Column B</t>
  </si>
  <si>
    <t>Record</t>
  </si>
  <si>
    <t>Zip</t>
  </si>
  <si>
    <t>C</t>
  </si>
  <si>
    <t>D</t>
  </si>
  <si>
    <t>United Kingdom</t>
  </si>
  <si>
    <t>text</t>
  </si>
  <si>
    <t>Monthly</t>
  </si>
  <si>
    <t>Profit</t>
  </si>
  <si>
    <t>Percent</t>
  </si>
  <si>
    <t>Total</t>
  </si>
  <si>
    <t xml:space="preserve">Feb </t>
  </si>
  <si>
    <t>Received</t>
  </si>
  <si>
    <t>Style this</t>
  </si>
  <si>
    <r>
      <t xml:space="preserve">Add a variety of background colors to the numbers cells above.  Return some of the cells to their original state by clicking on the </t>
    </r>
    <r>
      <rPr>
        <b/>
        <sz val="11"/>
        <rFont val="Calibri"/>
        <family val="2"/>
        <scheme val="minor"/>
      </rPr>
      <t>No Fill</t>
    </r>
    <r>
      <rPr>
        <sz val="11"/>
        <rFont val="Calibri"/>
        <family val="2"/>
        <scheme val="minor"/>
      </rPr>
      <t xml:space="preserve"> option in the Paint Bucket dialog box.</t>
    </r>
  </si>
  <si>
    <t>Sunday</t>
  </si>
  <si>
    <t>Monday</t>
  </si>
  <si>
    <t>=Budget!B10</t>
  </si>
  <si>
    <r>
      <t>To copy from one worksheet to another, do according to this example.  This will copy from cell</t>
    </r>
    <r>
      <rPr>
        <b/>
        <sz val="11"/>
        <color theme="1"/>
        <rFont val="Calibri"/>
        <family val="2"/>
        <scheme val="minor"/>
      </rPr>
      <t xml:space="preserve"> B10</t>
    </r>
    <r>
      <rPr>
        <sz val="11"/>
        <color theme="1"/>
        <rFont val="Calibri"/>
        <family val="2"/>
        <scheme val="minor"/>
      </rPr>
      <t xml:space="preserve"> on the </t>
    </r>
    <r>
      <rPr>
        <b/>
        <sz val="11"/>
        <color theme="1"/>
        <rFont val="Calibri"/>
        <family val="2"/>
        <scheme val="minor"/>
      </rPr>
      <t>Budget</t>
    </r>
    <r>
      <rPr>
        <sz val="11"/>
        <color theme="1"/>
        <rFont val="Calibri"/>
        <family val="2"/>
        <scheme val="minor"/>
      </rPr>
      <t xml:space="preserve"> worksheet.</t>
    </r>
  </si>
  <si>
    <t>Number of days:</t>
  </si>
  <si>
    <t>Todays Date from the =TODAY() formula</t>
  </si>
  <si>
    <t>Inserts todays date and updates daily</t>
  </si>
  <si>
    <t>Inserts todays date and does not update.</t>
  </si>
  <si>
    <t>Insert another row</t>
  </si>
  <si>
    <t>Notes</t>
  </si>
  <si>
    <t>pd in full</t>
  </si>
  <si>
    <t>water bill</t>
  </si>
  <si>
    <t>insurance</t>
  </si>
  <si>
    <t>tax</t>
  </si>
  <si>
    <t>dep</t>
  </si>
  <si>
    <t>credit</t>
  </si>
  <si>
    <t>notified</t>
  </si>
  <si>
    <t>Check #</t>
  </si>
  <si>
    <t>New Zealand</t>
  </si>
  <si>
    <t xml:space="preserve">Marie </t>
  </si>
  <si>
    <t>Poland</t>
  </si>
  <si>
    <t>Enrico</t>
  </si>
  <si>
    <t>Fermi</t>
  </si>
  <si>
    <t>Dylan</t>
  </si>
  <si>
    <t>Isaac</t>
  </si>
  <si>
    <t>Marie</t>
  </si>
  <si>
    <t>Shirley</t>
  </si>
  <si>
    <t>Louis</t>
  </si>
  <si>
    <t>Armstrong</t>
  </si>
  <si>
    <t>Neil</t>
  </si>
  <si>
    <t>Nathan</t>
  </si>
  <si>
    <t>Isabella</t>
  </si>
  <si>
    <t>Now you try</t>
  </si>
  <si>
    <t>Todays date</t>
  </si>
  <si>
    <t>is one week ahead of today.</t>
  </si>
  <si>
    <t>Radius</t>
  </si>
  <si>
    <t>Area of circle</t>
  </si>
  <si>
    <t>Another formula with the same result.</t>
  </si>
  <si>
    <t>=B209+30</t>
  </si>
  <si>
    <t>=B209+60</t>
  </si>
  <si>
    <t>=B209-14</t>
  </si>
  <si>
    <r>
      <t xml:space="preserve">Note: the worksheet tab cannot have any blank spaces in it if it is used in a formula.   For example, the tab name </t>
    </r>
    <r>
      <rPr>
        <b/>
        <sz val="11"/>
        <color rgb="FFC00000"/>
        <rFont val="Calibri"/>
        <family val="2"/>
        <scheme val="minor"/>
      </rPr>
      <t>Day 1A</t>
    </r>
    <r>
      <rPr>
        <sz val="11"/>
        <color rgb="FFC00000"/>
        <rFont val="Calibri"/>
        <family val="2"/>
        <scheme val="minor"/>
      </rPr>
      <t xml:space="preserve"> would need to be changed to </t>
    </r>
    <r>
      <rPr>
        <b/>
        <sz val="11"/>
        <color rgb="FFC00000"/>
        <rFont val="Calibri"/>
        <family val="2"/>
        <scheme val="minor"/>
      </rPr>
      <t xml:space="preserve">Day_1A </t>
    </r>
    <r>
      <rPr>
        <sz val="11"/>
        <color rgb="FFC00000"/>
        <rFont val="Calibri"/>
        <family val="2"/>
        <scheme val="minor"/>
      </rPr>
      <t xml:space="preserve">or else, in the formula, </t>
    </r>
    <r>
      <rPr>
        <b/>
        <sz val="11"/>
        <color rgb="FFC00000"/>
        <rFont val="Calibri"/>
        <family val="2"/>
        <scheme val="minor"/>
      </rPr>
      <t>Day 1A</t>
    </r>
    <r>
      <rPr>
        <sz val="11"/>
        <color rgb="FFC00000"/>
        <rFont val="Calibri"/>
        <family val="2"/>
        <scheme val="minor"/>
      </rPr>
      <t xml:space="preserve"> would need to be between quotes like this:</t>
    </r>
    <r>
      <rPr>
        <b/>
        <sz val="11"/>
        <color rgb="FFC00000"/>
        <rFont val="Calibri"/>
        <family val="2"/>
        <scheme val="minor"/>
      </rPr>
      <t xml:space="preserve">  'Day 1A'.</t>
    </r>
  </si>
  <si>
    <t>Freeze Panes</t>
  </si>
  <si>
    <t>Ctry</t>
  </si>
  <si>
    <t>Kayla</t>
  </si>
  <si>
    <t>United States</t>
  </si>
  <si>
    <t>Mary</t>
  </si>
  <si>
    <t>Czechoslovakia</t>
  </si>
  <si>
    <t>Conditional Formatting</t>
  </si>
  <si>
    <t>(On the Home tab)</t>
  </si>
  <si>
    <t>ID</t>
  </si>
  <si>
    <t>Reserv</t>
  </si>
  <si>
    <t>Gender</t>
  </si>
  <si>
    <t>Female</t>
  </si>
  <si>
    <t>Male</t>
  </si>
  <si>
    <t>F</t>
  </si>
  <si>
    <t/>
  </si>
  <si>
    <t>M</t>
  </si>
  <si>
    <t>Dax</t>
  </si>
  <si>
    <t>Charts</t>
  </si>
  <si>
    <t>Asia</t>
  </si>
  <si>
    <t>Europe</t>
  </si>
  <si>
    <t>1st Quarter</t>
  </si>
  <si>
    <t>2nd Quarter</t>
  </si>
  <si>
    <t xml:space="preserve"> + 2 weeks</t>
  </si>
  <si>
    <t>last week</t>
  </si>
  <si>
    <t>+ 30 days</t>
  </si>
  <si>
    <t>+ 60 days</t>
  </si>
  <si>
    <t>Order of Operation: Parenthesis, multiplication and division and lastly addition and subtraction</t>
  </si>
  <si>
    <t>=4+6+20/2</t>
  </si>
  <si>
    <t>Excel divides 20 by 2 before it adds 4 + 6</t>
  </si>
  <si>
    <t>Sum the totals</t>
  </si>
  <si>
    <t>Crandall</t>
  </si>
  <si>
    <t xml:space="preserve">North </t>
  </si>
  <si>
    <t>East</t>
  </si>
  <si>
    <t>South</t>
  </si>
  <si>
    <t>West</t>
  </si>
  <si>
    <t>1st qtr</t>
  </si>
  <si>
    <t>2nd qtr</t>
  </si>
  <si>
    <t>z-tiles</t>
  </si>
  <si>
    <t>R-widgets</t>
  </si>
  <si>
    <t>safety</t>
  </si>
  <si>
    <t>solder</t>
  </si>
  <si>
    <t>To use another color set go to the Page Layout tab and click on Colors (left side).  Choose another default color set.</t>
  </si>
  <si>
    <t>AcctA</t>
  </si>
  <si>
    <t>AcctB</t>
  </si>
  <si>
    <t>AcctC</t>
  </si>
  <si>
    <t>acctD</t>
  </si>
  <si>
    <t>tax refund</t>
  </si>
  <si>
    <t>Dan</t>
  </si>
  <si>
    <t>Area  = length x width</t>
  </si>
  <si>
    <t>length</t>
  </si>
  <si>
    <t xml:space="preserve">width </t>
  </si>
  <si>
    <t>Area</t>
  </si>
  <si>
    <t>Group and Ungroup</t>
  </si>
  <si>
    <t>This feature is especially useful on large spreadsheets</t>
  </si>
  <si>
    <t>This feature also works on rows</t>
  </si>
  <si>
    <t>Ln 1</t>
  </si>
  <si>
    <t>Ln 2</t>
  </si>
  <si>
    <t>Ln 3</t>
  </si>
  <si>
    <t>Name</t>
  </si>
  <si>
    <t>Fed      W-4</t>
  </si>
  <si>
    <t>Additional FWH</t>
  </si>
  <si>
    <t>State w/h</t>
  </si>
  <si>
    <t>Additional SWH</t>
  </si>
  <si>
    <t>State tax</t>
  </si>
  <si>
    <t>DOB</t>
  </si>
  <si>
    <t>Home stae</t>
  </si>
  <si>
    <t>Marital Status</t>
  </si>
  <si>
    <t>Rate   per hour</t>
  </si>
  <si>
    <t>Reg Hrs</t>
  </si>
  <si>
    <t>OT    hrs  1.5</t>
  </si>
  <si>
    <t>Holiday pay  x2</t>
  </si>
  <si>
    <t>Sick hrs</t>
  </si>
  <si>
    <t>Vacation hrs</t>
  </si>
  <si>
    <t>Commision</t>
  </si>
  <si>
    <t>$  Bonus amount</t>
  </si>
  <si>
    <t>Salary</t>
  </si>
  <si>
    <t>Gross   Pay</t>
  </si>
  <si>
    <t>Ungroup everything before beginning the next project.</t>
  </si>
  <si>
    <t>Hyperlinks (Ctrl K)</t>
  </si>
  <si>
    <t>=C162-C160</t>
  </si>
  <si>
    <t>`</t>
  </si>
  <si>
    <t>State</t>
  </si>
  <si>
    <t>City</t>
  </si>
  <si>
    <t>Feature</t>
  </si>
  <si>
    <t>Item</t>
  </si>
  <si>
    <t>Start</t>
  </si>
  <si>
    <t>Return</t>
  </si>
  <si>
    <t>Amt</t>
  </si>
  <si>
    <t>Tickets</t>
  </si>
  <si>
    <t>Extras</t>
  </si>
  <si>
    <t>CA</t>
  </si>
  <si>
    <t>San Diego</t>
  </si>
  <si>
    <t>Great weather</t>
  </si>
  <si>
    <t>Movie</t>
  </si>
  <si>
    <t>TX</t>
  </si>
  <si>
    <t>Brownsville</t>
  </si>
  <si>
    <t>Ocean</t>
  </si>
  <si>
    <t>Qtr</t>
  </si>
  <si>
    <t>Shared Item</t>
  </si>
  <si>
    <t>Category</t>
  </si>
  <si>
    <t>Pd by</t>
  </si>
  <si>
    <t>Food</t>
  </si>
  <si>
    <t>Robin</t>
  </si>
  <si>
    <t>Video Game</t>
  </si>
  <si>
    <t>North</t>
  </si>
  <si>
    <t>Parking</t>
  </si>
  <si>
    <t>Auto rental</t>
  </si>
  <si>
    <t>Insert a row</t>
  </si>
  <si>
    <t>List of Transactions</t>
  </si>
  <si>
    <t>&lt;- Sum column A</t>
  </si>
  <si>
    <r>
      <t xml:space="preserve">copy </t>
    </r>
    <r>
      <rPr>
        <i/>
        <sz val="10"/>
        <color theme="5" tint="-0.249977111117893"/>
        <rFont val="Arial Black"/>
        <family val="2"/>
      </rPr>
      <t>fx</t>
    </r>
  </si>
  <si>
    <t>Product</t>
  </si>
  <si>
    <t>Fee</t>
  </si>
  <si>
    <t>Add Formula</t>
  </si>
  <si>
    <t>Game</t>
  </si>
  <si>
    <t>Autofill</t>
  </si>
  <si>
    <t>Other</t>
  </si>
  <si>
    <t>Format for currency</t>
  </si>
  <si>
    <t>Copy formula</t>
  </si>
  <si>
    <t>=E5</t>
  </si>
  <si>
    <t>SUM formula</t>
  </si>
  <si>
    <t>=SUM(A5:A900)</t>
  </si>
  <si>
    <t>= C5+3</t>
  </si>
  <si>
    <t>Increase columns in the table to the left so that there are no hash tags.</t>
  </si>
  <si>
    <r>
      <t xml:space="preserve">Use </t>
    </r>
    <r>
      <rPr>
        <b/>
        <sz val="11"/>
        <color theme="1"/>
        <rFont val="Calibri"/>
        <family val="2"/>
        <scheme val="minor"/>
      </rPr>
      <t>Ctrl shift "</t>
    </r>
    <r>
      <rPr>
        <sz val="11"/>
        <color theme="1"/>
        <rFont val="Calibri"/>
        <family val="2"/>
        <scheme val="minor"/>
      </rPr>
      <t xml:space="preserve"> to copy from above cells to save time.</t>
    </r>
  </si>
  <si>
    <t>Use the Alignment page of the format cells dialog box  to make the headers diagonal.  Increase row height.</t>
  </si>
  <si>
    <t>Qtr.</t>
  </si>
  <si>
    <t>Use Arrow Keys</t>
  </si>
  <si>
    <t>Filter &amp; Sorting</t>
  </si>
  <si>
    <t>Click on grey cells &amp; view formulas in the formula bar.</t>
  </si>
  <si>
    <t>PROJECT</t>
  </si>
  <si>
    <t>Build a table below like the one above filling in the grey areas with formulas and autofill.</t>
  </si>
  <si>
    <t>Adding date formula</t>
  </si>
  <si>
    <t xml:space="preserve">           =A139               &lt;-- copy formula</t>
  </si>
  <si>
    <t>=TODAY()+7</t>
  </si>
  <si>
    <t>=G219+7</t>
  </si>
  <si>
    <t>Answers</t>
  </si>
  <si>
    <t xml:space="preserve"> Use equal sign, then cell address</t>
  </si>
  <si>
    <t>Copy</t>
  </si>
  <si>
    <t>Midwest</t>
  </si>
  <si>
    <t>Answer</t>
  </si>
  <si>
    <t>Copy from cell M2 on the DB worksheet</t>
  </si>
  <si>
    <t xml:space="preserve">Copy Formulas </t>
  </si>
  <si>
    <t>Select OK when SUM is selected</t>
  </si>
  <si>
    <t>Select SUM</t>
  </si>
  <si>
    <t>See below for Answer</t>
  </si>
  <si>
    <r>
      <t xml:space="preserve">if not seen on </t>
    </r>
    <r>
      <rPr>
        <u/>
        <sz val="11"/>
        <color theme="1"/>
        <rFont val="Calibri"/>
        <family val="2"/>
        <scheme val="minor"/>
      </rPr>
      <t>list</t>
    </r>
  </si>
  <si>
    <t>Select Go for SUM function to appear on list below.</t>
  </si>
  <si>
    <t>Add Sum formula</t>
  </si>
  <si>
    <t>=SUM(A189:H189)</t>
  </si>
  <si>
    <t>Sum the values of column A, then use AutoFill to add formulas until column H.</t>
  </si>
  <si>
    <t>Result should be the same as above</t>
  </si>
  <si>
    <t>=SUM(A200:H200)</t>
  </si>
  <si>
    <t>=SUM(B327:B330)</t>
  </si>
  <si>
    <t>=SUM(C327:C330,E327:E330)</t>
  </si>
  <si>
    <t>=SUM(G327:H330)</t>
  </si>
  <si>
    <t>Credits</t>
  </si>
  <si>
    <t>Debits</t>
  </si>
  <si>
    <t>Balance</t>
  </si>
  <si>
    <r>
      <t>=SUM(</t>
    </r>
    <r>
      <rPr>
        <sz val="12"/>
        <color rgb="FFC00000"/>
        <rFont val="Calibri"/>
        <family val="2"/>
        <scheme val="minor"/>
      </rPr>
      <t>A293:A295</t>
    </r>
    <r>
      <rPr>
        <sz val="12"/>
        <color rgb="FF0070C0"/>
        <rFont val="Calibri"/>
        <family val="2"/>
        <scheme val="minor"/>
      </rPr>
      <t>,</t>
    </r>
    <r>
      <rPr>
        <sz val="12"/>
        <color rgb="FF002060"/>
        <rFont val="Calibri"/>
        <family val="2"/>
        <scheme val="minor"/>
      </rPr>
      <t>B296</t>
    </r>
    <r>
      <rPr>
        <sz val="12"/>
        <color theme="5" tint="-0.499984740745262"/>
        <rFont val="Calibri"/>
        <family val="2"/>
        <scheme val="minor"/>
      </rPr>
      <t>,</t>
    </r>
    <r>
      <rPr>
        <sz val="12"/>
        <color theme="4" tint="-0.499984740745262"/>
        <rFont val="Calibri"/>
        <family val="2"/>
        <scheme val="minor"/>
      </rPr>
      <t>C297:C298</t>
    </r>
    <r>
      <rPr>
        <sz val="12"/>
        <color rgb="FF0070C0"/>
        <rFont val="Calibri"/>
        <family val="2"/>
        <scheme val="minor"/>
      </rPr>
      <t>)</t>
    </r>
  </si>
  <si>
    <t>Start  with the value in H219 and subtract the cell address with the current date in G219.</t>
  </si>
  <si>
    <t>Start with the higher number (future date) and subtract the lower number (the current date).</t>
  </si>
  <si>
    <t>Select A189 and look for the green box then the black cross.  Drag the black cross to the right to autofill.</t>
  </si>
  <si>
    <t>=SUM(B331:I331)</t>
  </si>
  <si>
    <t>Christmas</t>
  </si>
  <si>
    <r>
      <t xml:space="preserve">Change the </t>
    </r>
    <r>
      <rPr>
        <b/>
        <sz val="11"/>
        <color theme="5" tint="-0.499984740745262"/>
        <rFont val="Calibri"/>
        <family val="2"/>
        <scheme val="minor"/>
      </rPr>
      <t>Date format</t>
    </r>
    <r>
      <rPr>
        <sz val="11"/>
        <color theme="5" tint="-0.499984740745262"/>
        <rFont val="Calibri"/>
        <family val="2"/>
        <scheme val="minor"/>
      </rPr>
      <t xml:space="preserve"> to include the year.  This can be done in the</t>
    </r>
    <r>
      <rPr>
        <b/>
        <sz val="11"/>
        <color theme="5" tint="-0.499984740745262"/>
        <rFont val="Calibri"/>
        <family val="2"/>
        <scheme val="minor"/>
      </rPr>
      <t xml:space="preserve"> Format Cells Dialog Box</t>
    </r>
    <r>
      <rPr>
        <sz val="11"/>
        <color theme="5" tint="-0.499984740745262"/>
        <rFont val="Calibri"/>
        <family val="2"/>
        <scheme val="minor"/>
      </rPr>
      <t xml:space="preserve">.  Select cell </t>
    </r>
    <r>
      <rPr>
        <b/>
        <sz val="11"/>
        <color theme="5" tint="-0.499984740745262"/>
        <rFont val="Calibri"/>
        <family val="2"/>
        <scheme val="minor"/>
      </rPr>
      <t>B209, right click</t>
    </r>
    <r>
      <rPr>
        <sz val="11"/>
        <color theme="5" tint="-0.499984740745262"/>
        <rFont val="Calibri"/>
        <family val="2"/>
        <scheme val="minor"/>
      </rPr>
      <t xml:space="preserve"> and choose </t>
    </r>
    <r>
      <rPr>
        <b/>
        <sz val="11"/>
        <color theme="5" tint="-0.499984740745262"/>
        <rFont val="Calibri"/>
        <family val="2"/>
        <scheme val="minor"/>
      </rPr>
      <t>Format Cells.</t>
    </r>
  </si>
  <si>
    <t>Write formulas to copy cell values from Column A to Column B</t>
  </si>
  <si>
    <t>Food Mart</t>
  </si>
  <si>
    <r>
      <rPr>
        <b/>
        <sz val="12"/>
        <color rgb="FFFF0000"/>
        <rFont val="Calibri"/>
        <family val="2"/>
        <scheme val="minor"/>
      </rPr>
      <t>Ctrl Shift "</t>
    </r>
    <r>
      <rPr>
        <b/>
        <sz val="12"/>
        <color theme="1"/>
        <rFont val="Calibri"/>
        <family val="2"/>
        <scheme val="minor"/>
      </rPr>
      <t xml:space="preserve"> </t>
    </r>
    <r>
      <rPr>
        <sz val="12"/>
        <color theme="1"/>
        <rFont val="Calibri"/>
        <family val="2"/>
        <scheme val="minor"/>
      </rPr>
      <t>to copy from cell above.</t>
    </r>
  </si>
  <si>
    <t>Home</t>
  </si>
  <si>
    <t>Condo</t>
  </si>
  <si>
    <t>Brick</t>
  </si>
  <si>
    <t>Wood</t>
  </si>
  <si>
    <t>Commercial</t>
  </si>
  <si>
    <t>Sum rows, then sum totals</t>
  </si>
  <si>
    <t>In the Return column, write formulas to add 3 days</t>
  </si>
  <si>
    <t>CAD</t>
  </si>
  <si>
    <t>DIV 1</t>
  </si>
  <si>
    <t>UK</t>
  </si>
  <si>
    <t>Dove</t>
  </si>
  <si>
    <t>SW</t>
  </si>
  <si>
    <t>District</t>
  </si>
  <si>
    <t>Ctrl Shift "</t>
  </si>
  <si>
    <t>copy this and</t>
  </si>
  <si>
    <t>this together</t>
  </si>
  <si>
    <t>Select and make this text bold</t>
  </si>
  <si>
    <t xml:space="preserve">Format for dates in the Date column (Format Cells Dialog Box) </t>
  </si>
  <si>
    <t>contiguous range</t>
  </si>
  <si>
    <t>comma separating non-contiguous</t>
  </si>
  <si>
    <t>Approved</t>
  </si>
  <si>
    <t>Todays Date</t>
  </si>
  <si>
    <t>Ctrl ;</t>
  </si>
  <si>
    <t>Mia</t>
  </si>
  <si>
    <r>
      <t xml:space="preserve">Use </t>
    </r>
    <r>
      <rPr>
        <b/>
        <sz val="11"/>
        <color theme="1"/>
        <rFont val="Calibri"/>
        <family val="2"/>
        <scheme val="minor"/>
      </rPr>
      <t>arrow key</t>
    </r>
    <r>
      <rPr>
        <sz val="11"/>
        <color theme="1"/>
        <rFont val="Calibri"/>
        <family val="2"/>
        <scheme val="minor"/>
      </rPr>
      <t xml:space="preserve">s or </t>
    </r>
    <r>
      <rPr>
        <b/>
        <sz val="11"/>
        <color theme="1"/>
        <rFont val="Calibri"/>
        <family val="2"/>
        <scheme val="minor"/>
      </rPr>
      <t>tab</t>
    </r>
    <r>
      <rPr>
        <sz val="11"/>
        <color theme="1"/>
        <rFont val="Calibri"/>
        <family val="2"/>
        <scheme val="minor"/>
      </rPr>
      <t xml:space="preserve"> to enter data in a row.  (as opposed to clicking 'enter'.)</t>
    </r>
  </si>
  <si>
    <t>Change column width to accommodate cell size.</t>
  </si>
  <si>
    <t xml:space="preserve">Ctrl ; </t>
  </si>
  <si>
    <t>For todays date</t>
  </si>
  <si>
    <t>Format amounts as currency.  Go to Format Cells Dialog box.</t>
  </si>
  <si>
    <t>Changing font size</t>
  </si>
  <si>
    <t>Use the AutoSum feature on the Home ribbon.</t>
  </si>
  <si>
    <t>Add data above to table below</t>
  </si>
  <si>
    <t>Ctrl Shift "  to copy from cell above</t>
  </si>
  <si>
    <t xml:space="preserve">Ctrl Shift "  </t>
  </si>
  <si>
    <t>Sum the Amount column</t>
  </si>
  <si>
    <t>Format currency and date as is needed.</t>
  </si>
  <si>
    <t>Add</t>
  </si>
  <si>
    <t>+</t>
  </si>
  <si>
    <t>Addition</t>
  </si>
  <si>
    <t>`=O232+Q232</t>
  </si>
  <si>
    <t>River</t>
  </si>
  <si>
    <t>cycle</t>
  </si>
  <si>
    <r>
      <rPr>
        <sz val="11"/>
        <color theme="0" tint="-0.14999847407452621"/>
        <rFont val="Calibri"/>
        <family val="2"/>
        <scheme val="minor"/>
      </rPr>
      <t>`</t>
    </r>
    <r>
      <rPr>
        <b/>
        <sz val="11"/>
        <color theme="8" tint="-0.499984740745262"/>
        <rFont val="Calibri"/>
        <family val="2"/>
        <scheme val="minor"/>
      </rPr>
      <t>=F4</t>
    </r>
  </si>
  <si>
    <t xml:space="preserve">Autofill the SUM formula from A189 to H189  </t>
  </si>
  <si>
    <t>If you want, you can skip this one</t>
  </si>
  <si>
    <t xml:space="preserve">to the date in the Start column. </t>
  </si>
  <si>
    <t>(Value in the Start cell plus 3 days)   Example =AG6+3</t>
  </si>
  <si>
    <t>Do not copy and paste.</t>
  </si>
  <si>
    <t>Data Entry Practice</t>
  </si>
  <si>
    <t>Format according to headings</t>
  </si>
  <si>
    <t>Balance ( =  credits minus debits)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</si>
</sst>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quot;$&quot;#,##0.00"/>
    <numFmt numFmtId="165" formatCode="[$-F400]h:mm:ss\ AM/PM"/>
    <numFmt numFmtId="166" formatCode="m/d;@"/>
    <numFmt numFmtId="167" formatCode="m/d/yy;@"/>
    <numFmt numFmtId="168" formatCode="[$-F800]dddd\,\ mmmm\ dd\,\ yyyy"/>
    <numFmt numFmtId="169" formatCode="mm/dd/yy;@"/>
    <numFmt numFmtId="170" formatCode="[$-409]d\-mmm;@"/>
  </numFmts>
  <fonts count="84">
    <font>
      <sz val="11"/>
      <color theme="1"/>
      <name val="Calibri"/>
      <family val="2"/>
      <scheme val="minor"/>
    </font>
    <font>
      <sz val="12"/>
      <color theme="1"/>
      <name val="Calibri"/>
      <family val="2"/>
      <scheme val="minor"/>
    </font>
    <font>
      <sz val="11"/>
      <name val="Calibri"/>
      <family val="2"/>
      <scheme val="minor"/>
    </font>
    <font>
      <sz val="11"/>
      <color rgb="FF002060"/>
      <name val="Calibri"/>
      <family val="2"/>
      <scheme val="minor"/>
    </font>
    <font>
      <sz val="11"/>
      <color theme="1"/>
      <name val="Calibri"/>
      <family val="2"/>
      <scheme val="minor"/>
    </font>
    <font>
      <b/>
      <sz val="11"/>
      <color rgb="FFFF0000"/>
      <name val="Calibri"/>
      <family val="2"/>
      <scheme val="minor"/>
    </font>
    <font>
      <sz val="12"/>
      <name val="Calibri"/>
      <family val="2"/>
      <scheme val="minor"/>
    </font>
    <font>
      <sz val="14"/>
      <name val="Calibri"/>
      <family val="2"/>
      <scheme val="minor"/>
    </font>
    <font>
      <i/>
      <sz val="12"/>
      <name val="Lucida Handwriting"/>
      <family val="4"/>
    </font>
    <font>
      <b/>
      <sz val="11"/>
      <name val="Calibri"/>
      <family val="2"/>
      <scheme val="minor"/>
    </font>
    <font>
      <sz val="11"/>
      <color theme="7" tint="0.79998168889431442"/>
      <name val="Calibri"/>
      <family val="2"/>
      <scheme val="minor"/>
    </font>
    <font>
      <sz val="14"/>
      <color theme="1"/>
      <name val="Calibri"/>
      <family val="2"/>
      <scheme val="minor"/>
    </font>
    <font>
      <b/>
      <sz val="14"/>
      <name val="Calibri"/>
      <family val="2"/>
      <scheme val="minor"/>
    </font>
    <font>
      <b/>
      <sz val="11"/>
      <color theme="0"/>
      <name val="Calibri"/>
      <family val="2"/>
      <scheme val="minor"/>
    </font>
    <font>
      <sz val="11"/>
      <color theme="0"/>
      <name val="Calibri"/>
      <family val="2"/>
      <scheme val="minor"/>
    </font>
    <font>
      <sz val="10"/>
      <color theme="1"/>
      <name val="Calibri"/>
      <family val="2"/>
      <scheme val="minor"/>
    </font>
    <font>
      <sz val="11"/>
      <color theme="8" tint="-0.499984740745262"/>
      <name val="Calibri"/>
      <family val="2"/>
      <scheme val="minor"/>
    </font>
    <font>
      <sz val="11"/>
      <color rgb="FF330000"/>
      <name val="Tahoma"/>
      <family val="2"/>
    </font>
    <font>
      <sz val="11"/>
      <color theme="5" tint="-0.499984740745262"/>
      <name val="Calibri"/>
      <family val="2"/>
      <scheme val="minor"/>
    </font>
    <font>
      <sz val="11"/>
      <color rgb="FF0070C0"/>
      <name val="Calibri"/>
      <family val="2"/>
      <scheme val="minor"/>
    </font>
    <font>
      <sz val="11"/>
      <color rgb="FFC00000"/>
      <name val="Calibri"/>
      <family val="2"/>
      <scheme val="minor"/>
    </font>
    <font>
      <sz val="11"/>
      <color theme="4" tint="0.79998168889431442"/>
      <name val="Calibri"/>
      <family val="2"/>
      <scheme val="minor"/>
    </font>
    <font>
      <sz val="11"/>
      <color theme="4" tint="0.79998168889431442"/>
      <name val="Adobe Caslon Pro Bold"/>
      <family val="1"/>
    </font>
    <font>
      <b/>
      <sz val="11"/>
      <color theme="4" tint="0.79998168889431442"/>
      <name val="Calibri"/>
      <family val="2"/>
      <scheme val="minor"/>
    </font>
    <font>
      <sz val="12"/>
      <color theme="4" tint="0.79998168889431442"/>
      <name val="Calibri"/>
      <family val="2"/>
      <scheme val="minor"/>
    </font>
    <font>
      <i/>
      <sz val="12"/>
      <color theme="4" tint="0.79998168889431442"/>
      <name val="Lucida Handwriting"/>
      <family val="4"/>
    </font>
    <font>
      <sz val="11"/>
      <color rgb="FFFF0000"/>
      <name val="Calibri"/>
      <family val="2"/>
      <scheme val="minor"/>
    </font>
    <font>
      <b/>
      <sz val="11"/>
      <color theme="1"/>
      <name val="Calibri"/>
      <family val="2"/>
      <scheme val="minor"/>
    </font>
    <font>
      <sz val="14"/>
      <color theme="1"/>
      <name val="Freestyle Script"/>
      <family val="4"/>
    </font>
    <font>
      <sz val="12"/>
      <color theme="1"/>
      <name val="Calibri"/>
      <family val="2"/>
      <scheme val="minor"/>
    </font>
    <font>
      <i/>
      <sz val="10"/>
      <name val="Lucida Handwriting"/>
      <family val="4"/>
    </font>
    <font>
      <b/>
      <sz val="9"/>
      <color theme="1"/>
      <name val="Broadway"/>
      <family val="5"/>
    </font>
    <font>
      <b/>
      <sz val="11"/>
      <color theme="5" tint="-0.499984740745262"/>
      <name val="Calibri"/>
      <family val="2"/>
      <scheme val="minor"/>
    </font>
    <font>
      <b/>
      <sz val="11"/>
      <color rgb="FFC00000"/>
      <name val="Calibri"/>
      <family val="2"/>
      <scheme val="minor"/>
    </font>
    <font>
      <sz val="8"/>
      <color rgb="FF0070C0"/>
      <name val="Calibri"/>
      <family val="2"/>
      <scheme val="minor"/>
    </font>
    <font>
      <sz val="16"/>
      <color rgb="FF0070C0"/>
      <name val="Adobe Garamond Pro Bold"/>
      <family val="1"/>
    </font>
    <font>
      <sz val="11"/>
      <color rgb="FF00B0F0"/>
      <name val="Calibri"/>
      <family val="2"/>
      <scheme val="minor"/>
    </font>
    <font>
      <i/>
      <sz val="11"/>
      <color theme="1"/>
      <name val="Calibri"/>
      <family val="2"/>
      <scheme val="minor"/>
    </font>
    <font>
      <i/>
      <sz val="10"/>
      <color theme="5" tint="-0.499984740745262"/>
      <name val="Calibri"/>
      <family val="2"/>
      <scheme val="minor"/>
    </font>
    <font>
      <u/>
      <sz val="11"/>
      <color theme="10"/>
      <name val="Calibri"/>
      <family val="2"/>
      <scheme val="minor"/>
    </font>
    <font>
      <sz val="9"/>
      <color theme="1"/>
      <name val="Calibri"/>
      <family val="2"/>
      <scheme val="minor"/>
    </font>
    <font>
      <sz val="12"/>
      <name val="Arial"/>
      <family val="2"/>
    </font>
    <font>
      <sz val="10"/>
      <name val="Arial"/>
      <family val="2"/>
    </font>
    <font>
      <sz val="9"/>
      <color indexed="9"/>
      <name val="Arial"/>
      <family val="2"/>
    </font>
    <font>
      <b/>
      <sz val="9"/>
      <name val="Arial"/>
      <family val="2"/>
    </font>
    <font>
      <sz val="9"/>
      <name val="Arial"/>
      <family val="2"/>
    </font>
    <font>
      <b/>
      <sz val="12"/>
      <color theme="1"/>
      <name val="Calibri"/>
      <family val="2"/>
      <scheme val="minor"/>
    </font>
    <font>
      <sz val="11"/>
      <name val="Arial"/>
      <family val="2"/>
    </font>
    <font>
      <sz val="8"/>
      <color rgb="FF00B0F0"/>
      <name val="Calibri"/>
      <family val="2"/>
      <scheme val="minor"/>
    </font>
    <font>
      <sz val="11"/>
      <color theme="0" tint="-0.14999847407452621"/>
      <name val="Calibri"/>
      <family val="2"/>
      <scheme val="minor"/>
    </font>
    <font>
      <b/>
      <sz val="10"/>
      <name val="Arial"/>
      <family val="2"/>
    </font>
    <font>
      <sz val="11"/>
      <color theme="2" tint="-0.749992370372631"/>
      <name val="Calibri"/>
      <family val="2"/>
      <scheme val="minor"/>
    </font>
    <font>
      <b/>
      <sz val="14"/>
      <color theme="1"/>
      <name val="Calibri"/>
      <family val="2"/>
      <scheme val="minor"/>
    </font>
    <font>
      <sz val="10"/>
      <color rgb="FFFF0000"/>
      <name val="Arial Black"/>
      <family val="2"/>
    </font>
    <font>
      <sz val="12"/>
      <color rgb="FF00B050"/>
      <name val="Arial Black"/>
      <family val="2"/>
    </font>
    <font>
      <sz val="10"/>
      <color theme="5" tint="-0.249977111117893"/>
      <name val="Arial Black"/>
      <family val="2"/>
    </font>
    <font>
      <i/>
      <sz val="10"/>
      <color theme="5" tint="-0.249977111117893"/>
      <name val="Arial Black"/>
      <family val="2"/>
    </font>
    <font>
      <sz val="10"/>
      <color rgb="FF7030A0"/>
      <name val="Arial Black"/>
      <family val="2"/>
    </font>
    <font>
      <sz val="11"/>
      <color rgb="FF7030A0"/>
      <name val="Calibri"/>
      <family val="2"/>
      <scheme val="minor"/>
    </font>
    <font>
      <b/>
      <sz val="12"/>
      <color theme="5" tint="-0.249977111117893"/>
      <name val="Calibri"/>
      <family val="2"/>
      <scheme val="minor"/>
    </font>
    <font>
      <b/>
      <sz val="12"/>
      <color rgb="FF00B050"/>
      <name val="Calibri"/>
      <family val="2"/>
      <scheme val="minor"/>
    </font>
    <font>
      <sz val="14"/>
      <color rgb="FFFF0000"/>
      <name val="AR BLANCA"/>
    </font>
    <font>
      <b/>
      <sz val="12"/>
      <color rgb="FF7030A0"/>
      <name val="Calibri"/>
      <family val="2"/>
      <scheme val="minor"/>
    </font>
    <font>
      <sz val="20"/>
      <color rgb="FFFF0000"/>
      <name val="Adobe Garamond Pro Bold"/>
      <family val="1"/>
    </font>
    <font>
      <i/>
      <sz val="11"/>
      <color theme="8" tint="-0.499984740745262"/>
      <name val="Calibri"/>
      <family val="2"/>
      <scheme val="minor"/>
    </font>
    <font>
      <sz val="12"/>
      <color rgb="FF0070C0"/>
      <name val="Calibri"/>
      <family val="2"/>
      <scheme val="minor"/>
    </font>
    <font>
      <b/>
      <sz val="12"/>
      <color rgb="FF0070C0"/>
      <name val="Calibri"/>
      <family val="2"/>
      <scheme val="minor"/>
    </font>
    <font>
      <u/>
      <sz val="11"/>
      <color theme="1"/>
      <name val="Calibri"/>
      <family val="2"/>
      <scheme val="minor"/>
    </font>
    <font>
      <sz val="14"/>
      <color rgb="FF0070C0"/>
      <name val="Calibri"/>
      <family val="2"/>
      <scheme val="minor"/>
    </font>
    <font>
      <b/>
      <sz val="11"/>
      <color theme="7" tint="-0.499984740745262"/>
      <name val="Calibri"/>
      <family val="2"/>
      <scheme val="minor"/>
    </font>
    <font>
      <sz val="12"/>
      <color theme="4" tint="-0.499984740745262"/>
      <name val="Calibri"/>
      <family val="2"/>
      <scheme val="minor"/>
    </font>
    <font>
      <sz val="12"/>
      <color rgb="FFC00000"/>
      <name val="Calibri"/>
      <family val="2"/>
      <scheme val="minor"/>
    </font>
    <font>
      <sz val="12"/>
      <color rgb="FF002060"/>
      <name val="Calibri"/>
      <family val="2"/>
      <scheme val="minor"/>
    </font>
    <font>
      <sz val="12"/>
      <color theme="5" tint="-0.499984740745262"/>
      <name val="Calibri"/>
      <family val="2"/>
      <scheme val="minor"/>
    </font>
    <font>
      <b/>
      <sz val="11"/>
      <color rgb="FFFA7D00"/>
      <name val="Calibri"/>
      <family val="2"/>
      <scheme val="minor"/>
    </font>
    <font>
      <sz val="11"/>
      <color theme="0" tint="-0.249977111117893"/>
      <name val="Calibri"/>
      <family val="2"/>
      <scheme val="minor"/>
    </font>
    <font>
      <b/>
      <sz val="12"/>
      <color rgb="FFFF0000"/>
      <name val="Calibri"/>
      <family val="2"/>
      <scheme val="minor"/>
    </font>
    <font>
      <b/>
      <sz val="14"/>
      <color rgb="FFFF0000"/>
      <name val="Calibri"/>
      <family val="2"/>
      <scheme val="minor"/>
    </font>
    <font>
      <b/>
      <sz val="10"/>
      <color theme="0"/>
      <name val="Arial"/>
      <family val="2"/>
    </font>
    <font>
      <b/>
      <sz val="14"/>
      <color theme="5" tint="-0.249977111117893"/>
      <name val="Calibri"/>
      <family val="2"/>
      <scheme val="minor"/>
    </font>
    <font>
      <sz val="11"/>
      <color rgb="FF3F3F76"/>
      <name val="Calibri"/>
      <family val="2"/>
      <scheme val="minor"/>
    </font>
    <font>
      <b/>
      <sz val="11"/>
      <color theme="8" tint="-0.499984740745262"/>
      <name val="Calibri"/>
      <family val="2"/>
      <scheme val="minor"/>
    </font>
    <font>
      <sz val="14"/>
      <color theme="8" tint="-0.499984740745262"/>
      <name val="Calibri"/>
      <family val="2"/>
      <scheme val="minor"/>
    </font>
    <font>
      <sz val="14"/>
      <color rgb="FFFF0000"/>
      <name val="Calibri"/>
      <family val="2"/>
      <scheme val="minor"/>
    </font>
  </fonts>
  <fills count="4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FFFF00"/>
        <bgColor indexed="64"/>
      </patternFill>
    </fill>
    <fill>
      <patternFill patternType="solid">
        <fgColor theme="5"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EBFFFA"/>
        <bgColor indexed="64"/>
      </patternFill>
    </fill>
    <fill>
      <patternFill patternType="solid">
        <fgColor theme="9" tint="0.79998168889431442"/>
        <bgColor indexed="64"/>
      </patternFill>
    </fill>
    <fill>
      <patternFill patternType="solid">
        <fgColor rgb="FFFBF9F7"/>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rgb="FFF3F3F3"/>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FFFBEF"/>
        <bgColor indexed="64"/>
      </patternFill>
    </fill>
    <fill>
      <patternFill patternType="solid">
        <fgColor rgb="FFFFF4CA"/>
        <bgColor indexed="64"/>
      </patternFill>
    </fill>
    <fill>
      <patternFill patternType="solid">
        <fgColor theme="3" tint="0.39997558519241921"/>
        <bgColor indexed="64"/>
      </patternFill>
    </fill>
    <fill>
      <patternFill patternType="solid">
        <fgColor rgb="FF014F2F"/>
        <bgColor indexed="64"/>
      </patternFill>
    </fill>
    <fill>
      <gradientFill degree="90">
        <stop position="0">
          <color theme="4" tint="-0.25098422193060094"/>
        </stop>
        <stop position="1">
          <color theme="4"/>
        </stop>
      </gradientFill>
    </fill>
    <fill>
      <gradientFill degree="90">
        <stop position="0">
          <color theme="0" tint="-5.0965910824915313E-2"/>
        </stop>
        <stop position="1">
          <color theme="0"/>
        </stop>
      </gradientFill>
    </fill>
    <fill>
      <gradientFill type="path" left="0.5" right="0.5" top="0.5" bottom="0.5">
        <stop position="0">
          <color theme="0"/>
        </stop>
        <stop position="1">
          <color rgb="FFFFFFCC"/>
        </stop>
      </gradientFill>
    </fill>
    <fill>
      <gradientFill degree="90">
        <stop position="0">
          <color theme="0"/>
        </stop>
        <stop position="1">
          <color theme="9" tint="0.80001220740379042"/>
        </stop>
      </gradientFill>
    </fill>
    <fill>
      <patternFill patternType="solid">
        <fgColor theme="6" tint="0.59999389629810485"/>
        <bgColor indexed="64"/>
      </patternFill>
    </fill>
    <fill>
      <patternFill patternType="solid">
        <fgColor theme="3" tint="-0.249977111117893"/>
        <bgColor indexed="64"/>
      </patternFill>
    </fill>
    <fill>
      <patternFill patternType="solid">
        <fgColor rgb="FFFF6600"/>
        <bgColor indexed="64"/>
      </patternFill>
    </fill>
    <fill>
      <patternFill patternType="solid">
        <fgColor theme="4" tint="0.59999389629810485"/>
        <bgColor indexed="64"/>
      </patternFill>
    </fill>
    <fill>
      <patternFill patternType="solid">
        <fgColor rgb="FFCCFFCC"/>
        <bgColor indexed="64"/>
      </patternFill>
    </fill>
    <fill>
      <patternFill patternType="solid">
        <fgColor rgb="FFF2F2F2"/>
      </patternFill>
    </fill>
    <fill>
      <patternFill patternType="solid">
        <fgColor theme="4" tint="-0.499984740745262"/>
        <bgColor indexed="64"/>
      </patternFill>
    </fill>
    <fill>
      <patternFill patternType="solid">
        <fgColor rgb="FFFFFFCC"/>
        <bgColor indexed="64"/>
      </patternFill>
    </fill>
    <fill>
      <patternFill patternType="solid">
        <fgColor rgb="FFFFCC99"/>
      </patternFill>
    </fill>
    <fill>
      <patternFill patternType="solid">
        <fgColor theme="3" tint="0.79998168889431442"/>
        <bgColor indexed="64"/>
      </patternFill>
    </fill>
    <fill>
      <patternFill patternType="solid">
        <fgColor theme="7" tint="-0.249977111117893"/>
        <bgColor indexed="64"/>
      </patternFill>
    </fill>
  </fills>
  <borders count="14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rgb="FFC00000"/>
      </left>
      <right style="dotted">
        <color rgb="FFC00000"/>
      </right>
      <top style="thin">
        <color rgb="FFC00000"/>
      </top>
      <bottom style="thin">
        <color rgb="FFC00000"/>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bottom style="thin">
        <color theme="1"/>
      </bottom>
      <diagonal/>
    </border>
    <border>
      <left/>
      <right style="thin">
        <color theme="5" tint="0.39997558519241921"/>
      </right>
      <top/>
      <bottom style="thin">
        <color theme="5" tint="0.39997558519241921"/>
      </bottom>
      <diagonal/>
    </border>
    <border>
      <left style="thin">
        <color theme="5" tint="0.39997558519241921"/>
      </left>
      <right style="medium">
        <color theme="1"/>
      </right>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
      <left style="thin">
        <color theme="5" tint="0.39997558519241921"/>
      </left>
      <right style="medium">
        <color theme="1"/>
      </right>
      <top style="thin">
        <color theme="5" tint="0.39997558519241921"/>
      </top>
      <bottom style="thin">
        <color theme="5" tint="0.39997558519241921"/>
      </bottom>
      <diagonal/>
    </border>
    <border>
      <left style="medium">
        <color theme="1"/>
      </left>
      <right style="thin">
        <color theme="1"/>
      </right>
      <top style="thin">
        <color theme="1"/>
      </top>
      <bottom/>
      <diagonal/>
    </border>
    <border>
      <left style="thin">
        <color theme="1"/>
      </left>
      <right style="thin">
        <color theme="5" tint="0.39997558519241921"/>
      </right>
      <top style="thin">
        <color theme="5" tint="0.39997558519241921"/>
      </top>
      <bottom/>
      <diagonal/>
    </border>
    <border>
      <left style="thin">
        <color theme="5" tint="0.39997558519241921"/>
      </left>
      <right style="medium">
        <color theme="1"/>
      </right>
      <top style="thin">
        <color theme="5" tint="0.39997558519241921"/>
      </top>
      <bottom/>
      <diagonal/>
    </border>
    <border>
      <left style="medium">
        <color theme="1"/>
      </left>
      <right/>
      <top style="thin">
        <color theme="1"/>
      </top>
      <bottom/>
      <diagonal/>
    </border>
    <border>
      <left style="thin">
        <color theme="1"/>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medium">
        <color theme="1"/>
      </bottom>
      <diagonal/>
    </border>
    <border>
      <left/>
      <right/>
      <top/>
      <bottom style="medium">
        <color theme="1"/>
      </bottom>
      <diagonal/>
    </border>
    <border>
      <left/>
      <right style="medium">
        <color theme="1"/>
      </right>
      <top/>
      <bottom style="medium">
        <color theme="1"/>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3" tint="0.79998168889431442"/>
      </left>
      <right/>
      <top style="thin">
        <color theme="3" tint="0.79998168889431442"/>
      </top>
      <bottom style="thin">
        <color indexed="64"/>
      </bottom>
      <diagonal/>
    </border>
    <border>
      <left style="thin">
        <color theme="3" tint="0.79998168889431442"/>
      </left>
      <right style="thin">
        <color theme="3" tint="0.79998168889431442"/>
      </right>
      <top style="thin">
        <color theme="3" tint="0.79998168889431442"/>
      </top>
      <bottom style="thin">
        <color indexed="64"/>
      </bottom>
      <diagonal/>
    </border>
    <border>
      <left/>
      <right style="thin">
        <color theme="3" tint="0.79998168889431442"/>
      </right>
      <top style="thin">
        <color theme="3" tint="0.79998168889431442"/>
      </top>
      <bottom style="thin">
        <color theme="3" tint="0.79998168889431442"/>
      </bottom>
      <diagonal/>
    </border>
    <border>
      <left style="thin">
        <color theme="3" tint="0.79998168889431442"/>
      </left>
      <right style="thin">
        <color theme="3" tint="0.79998168889431442"/>
      </right>
      <top/>
      <bottom style="thin">
        <color theme="3" tint="0.79998168889431442"/>
      </bottom>
      <diagonal/>
    </border>
    <border>
      <left style="thin">
        <color theme="3" tint="0.79998168889431442"/>
      </left>
      <right style="thin">
        <color theme="3" tint="0.79998168889431442"/>
      </right>
      <top style="thin">
        <color theme="3" tint="0.79998168889431442"/>
      </top>
      <bottom/>
      <diagonal/>
    </border>
    <border>
      <left style="thin">
        <color theme="3" tint="0.79998168889431442"/>
      </left>
      <right/>
      <top style="thin">
        <color theme="3" tint="0.79998168889431442"/>
      </top>
      <bottom style="thin">
        <color theme="3" tint="0.79998168889431442"/>
      </bottom>
      <diagonal/>
    </border>
    <border>
      <left/>
      <right/>
      <top style="thin">
        <color theme="3" tint="0.79998168889431442"/>
      </top>
      <bottom style="thin">
        <color theme="3" tint="0.79998168889431442"/>
      </bottom>
      <diagonal/>
    </border>
    <border>
      <left style="medium">
        <color indexed="64"/>
      </left>
      <right style="medium">
        <color indexed="64"/>
      </right>
      <top style="medium">
        <color indexed="64"/>
      </top>
      <bottom style="medium">
        <color indexed="64"/>
      </bottom>
      <diagonal/>
    </border>
    <border>
      <left style="thin">
        <color theme="3" tint="0.79998168889431442"/>
      </left>
      <right style="thin">
        <color theme="3" tint="0.79998168889431442"/>
      </right>
      <top/>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indexed="64"/>
      </bottom>
      <diagonal/>
    </border>
    <border>
      <left/>
      <right style="thin">
        <color theme="3" tint="0.79998168889431442"/>
      </right>
      <top/>
      <bottom style="thin">
        <color theme="3" tint="0.79998168889431442"/>
      </bottom>
      <diagonal/>
    </border>
    <border>
      <left/>
      <right/>
      <top/>
      <bottom style="thin">
        <color theme="3" tint="0.79998168889431442"/>
      </bottom>
      <diagonal/>
    </border>
    <border>
      <left/>
      <right/>
      <top style="thin">
        <color theme="3" tint="0.79998168889431442"/>
      </top>
      <bottom/>
      <diagonal/>
    </border>
    <border>
      <left style="thin">
        <color indexed="64"/>
      </left>
      <right style="thin">
        <color indexed="64"/>
      </right>
      <top/>
      <bottom/>
      <diagonal/>
    </border>
    <border>
      <left style="thin">
        <color theme="4" tint="0.79998168889431442"/>
      </left>
      <right style="thin">
        <color theme="4" tint="0.79998168889431442"/>
      </right>
      <top/>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5" tint="0.59999389629810485"/>
      </left>
      <right style="thin">
        <color theme="5" tint="0.59999389629810485"/>
      </right>
      <top style="thin">
        <color theme="5" tint="0.59999389629810485"/>
      </top>
      <bottom style="thin">
        <color theme="5" tint="0.59999389629810485"/>
      </bottom>
      <diagonal/>
    </border>
    <border>
      <left/>
      <right/>
      <top style="thin">
        <color theme="4" tint="0.79998168889431442"/>
      </top>
      <bottom style="thin">
        <color theme="4" tint="0.79998168889431442"/>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rgb="FFC00000"/>
      </left>
      <right style="thin">
        <color rgb="FFC00000"/>
      </right>
      <top style="thin">
        <color rgb="FFC00000"/>
      </top>
      <bottom style="thin">
        <color rgb="FFC00000"/>
      </bottom>
      <diagonal/>
    </border>
    <border>
      <left style="thin">
        <color theme="3" tint="0.79998168889431442"/>
      </left>
      <right/>
      <top/>
      <bottom style="thin">
        <color theme="3" tint="0.79998168889431442"/>
      </bottom>
      <diagonal/>
    </border>
    <border>
      <left style="thin">
        <color indexed="64"/>
      </left>
      <right style="thin">
        <color theme="3" tint="0.79998168889431442"/>
      </right>
      <top style="thin">
        <color indexed="64"/>
      </top>
      <bottom style="thin">
        <color indexed="64"/>
      </bottom>
      <diagonal/>
    </border>
    <border>
      <left style="thin">
        <color theme="3" tint="0.79998168889431442"/>
      </left>
      <right/>
      <top style="thin">
        <color indexed="64"/>
      </top>
      <bottom style="thin">
        <color indexed="64"/>
      </bottom>
      <diagonal/>
    </border>
    <border>
      <left/>
      <right style="thin">
        <color theme="3" tint="0.79998168889431442"/>
      </right>
      <top style="thin">
        <color theme="3" tint="0.79998168889431442"/>
      </top>
      <bottom style="thin">
        <color indexed="64"/>
      </bottom>
      <diagonal/>
    </border>
    <border>
      <left style="thin">
        <color theme="3" tint="0.79998168889431442"/>
      </left>
      <right/>
      <top style="thin">
        <color theme="3" tint="0.79998168889431442"/>
      </top>
      <bottom/>
      <diagonal/>
    </border>
    <border>
      <left style="thin">
        <color theme="3" tint="0.79998168889431442"/>
      </left>
      <right/>
      <top/>
      <bottom style="thin">
        <color indexed="64"/>
      </bottom>
      <diagonal/>
    </border>
    <border>
      <left/>
      <right style="thin">
        <color theme="3" tint="0.79998168889431442"/>
      </right>
      <top/>
      <bottom style="thin">
        <color indexed="64"/>
      </bottom>
      <diagonal/>
    </border>
    <border>
      <left/>
      <right style="thin">
        <color theme="4" tint="0.79998168889431442"/>
      </right>
      <top/>
      <bottom/>
      <diagonal/>
    </border>
    <border>
      <left style="thin">
        <color theme="5" tint="0.59999389629810485"/>
      </left>
      <right/>
      <top/>
      <bottom style="thin">
        <color theme="5" tint="0.59999389629810485"/>
      </bottom>
      <diagonal/>
    </border>
    <border>
      <left style="thin">
        <color theme="5" tint="0.59999389629810485"/>
      </left>
      <right/>
      <top style="thin">
        <color theme="5" tint="0.59999389629810485"/>
      </top>
      <bottom style="thin">
        <color theme="5" tint="0.59999389629810485"/>
      </bottom>
      <diagonal/>
    </border>
    <border>
      <left style="thin">
        <color theme="4" tint="0.79998168889431442"/>
      </left>
      <right style="thin">
        <color theme="4" tint="0.79998168889431442"/>
      </right>
      <top style="thin">
        <color theme="4" tint="0.79998168889431442"/>
      </top>
      <bottom/>
      <diagonal/>
    </border>
    <border>
      <left/>
      <right style="thin">
        <color theme="4" tint="0.79998168889431442"/>
      </right>
      <top style="thin">
        <color theme="4" tint="0.79998168889431442"/>
      </top>
      <bottom style="thin">
        <color theme="4" tint="0.79998168889431442"/>
      </bottom>
      <diagonal/>
    </border>
    <border>
      <left style="thin">
        <color indexed="64"/>
      </left>
      <right style="thin">
        <color theme="4" tint="0.79998168889431442"/>
      </right>
      <top style="thin">
        <color theme="4" tint="0.79998168889431442"/>
      </top>
      <bottom style="thin">
        <color theme="4" tint="0.79998168889431442"/>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rgb="FF00B0F0"/>
      </left>
      <right style="thin">
        <color rgb="FF00B0F0"/>
      </right>
      <top style="thin">
        <color rgb="FF00B0F0"/>
      </top>
      <bottom style="thin">
        <color rgb="FF00B0F0"/>
      </bottom>
      <diagonal/>
    </border>
    <border>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1"/>
      </left>
      <right style="thin">
        <color theme="1"/>
      </right>
      <top/>
      <bottom style="thin">
        <color theme="1"/>
      </bottom>
      <diagonal/>
    </border>
    <border>
      <left/>
      <right style="thin">
        <color theme="4" tint="0.79998168889431442"/>
      </right>
      <top/>
      <bottom style="thin">
        <color theme="4" tint="0.79998168889431442"/>
      </bottom>
      <diagonal/>
    </border>
    <border>
      <left style="thin">
        <color theme="4" tint="0.79998168889431442"/>
      </left>
      <right style="thin">
        <color theme="4" tint="0.79998168889431442"/>
      </right>
      <top style="thin">
        <color theme="4" tint="0.79998168889431442"/>
      </top>
      <bottom style="thin">
        <color indexed="64"/>
      </bottom>
      <diagonal/>
    </border>
    <border>
      <left/>
      <right style="thin">
        <color theme="3" tint="0.79998168889431442"/>
      </right>
      <top style="thin">
        <color theme="3" tint="0.79998168889431442"/>
      </top>
      <bottom/>
      <diagonal/>
    </border>
    <border>
      <left/>
      <right/>
      <top style="thin">
        <color theme="4" tint="-0.499984740745262"/>
      </top>
      <bottom/>
      <diagonal/>
    </border>
    <border>
      <left style="thin">
        <color theme="3" tint="0.79998168889431442"/>
      </left>
      <right style="medium">
        <color theme="4" tint="-0.499984740745262"/>
      </right>
      <top style="thin">
        <color theme="3" tint="0.79998168889431442"/>
      </top>
      <bottom style="thin">
        <color theme="3" tint="0.79998168889431442"/>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right style="medium">
        <color theme="4" tint="-0.499984740745262"/>
      </right>
      <top/>
      <bottom style="medium">
        <color theme="4" tint="-0.499984740745262"/>
      </bottom>
      <diagonal/>
    </border>
    <border>
      <left style="thin">
        <color theme="3" tint="0.79998168889431442"/>
      </left>
      <right style="medium">
        <color theme="4" tint="-0.499984740745262"/>
      </right>
      <top/>
      <bottom style="thin">
        <color theme="3" tint="0.79998168889431442"/>
      </bottom>
      <diagonal/>
    </border>
    <border>
      <left/>
      <right style="thin">
        <color theme="3" tint="0.79998168889431442"/>
      </right>
      <top style="thin">
        <color theme="3" tint="0.79998168889431442"/>
      </top>
      <bottom style="medium">
        <color theme="4" tint="-0.499984740745262"/>
      </bottom>
      <diagonal/>
    </border>
    <border>
      <left style="medium">
        <color rgb="FF0070C0"/>
      </left>
      <right style="medium">
        <color rgb="FF0070C0"/>
      </right>
      <top style="medium">
        <color rgb="FF0070C0"/>
      </top>
      <bottom style="medium">
        <color rgb="FF0070C0"/>
      </bottom>
      <diagonal/>
    </border>
    <border>
      <left style="thin">
        <color theme="3" tint="0.79998168889431442"/>
      </left>
      <right style="medium">
        <color rgb="FF0070C0"/>
      </right>
      <top/>
      <bottom style="thin">
        <color theme="3" tint="0.79998168889431442"/>
      </bottom>
      <diagonal/>
    </border>
    <border>
      <left style="thin">
        <color rgb="FFC00000"/>
      </left>
      <right style="medium">
        <color rgb="FFC00000"/>
      </right>
      <top/>
      <bottom style="medium">
        <color rgb="FFC00000"/>
      </bottom>
      <diagonal/>
    </border>
    <border>
      <left style="medium">
        <color rgb="FFC00000"/>
      </left>
      <right style="medium">
        <color rgb="FFC00000"/>
      </right>
      <top style="medium">
        <color rgb="FFC00000"/>
      </top>
      <bottom style="medium">
        <color rgb="FFC00000"/>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style="double">
        <color indexed="64"/>
      </bottom>
      <diagonal/>
    </border>
    <border>
      <left/>
      <right style="thin">
        <color rgb="FF7F7F7F"/>
      </right>
      <top/>
      <bottom style="thin">
        <color indexed="64"/>
      </bottom>
      <diagonal/>
    </border>
    <border>
      <left/>
      <right style="thin">
        <color rgb="FF7F7F7F"/>
      </right>
      <top style="thin">
        <color indexed="64"/>
      </top>
      <bottom style="thin">
        <color indexed="64"/>
      </bottom>
      <diagonal/>
    </border>
    <border>
      <left style="medium">
        <color indexed="64"/>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medium">
        <color indexed="64"/>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medium">
        <color indexed="64"/>
      </left>
      <right/>
      <top style="medium">
        <color indexed="64"/>
      </top>
      <bottom style="thin">
        <color rgb="FF7F7F7F"/>
      </bottom>
      <diagonal/>
    </border>
    <border>
      <left/>
      <right style="medium">
        <color indexed="64"/>
      </right>
      <top style="medium">
        <color indexed="64"/>
      </top>
      <bottom style="thin">
        <color rgb="FF7F7F7F"/>
      </bottom>
      <diagonal/>
    </border>
    <border>
      <left style="medium">
        <color indexed="64"/>
      </left>
      <right style="medium">
        <color indexed="64"/>
      </right>
      <top style="thin">
        <color indexed="64"/>
      </top>
      <bottom style="thin">
        <color indexed="64"/>
      </bottom>
      <diagonal/>
    </border>
    <border>
      <left style="thin">
        <color rgb="FF7F7F7F"/>
      </left>
      <right style="thin">
        <color rgb="FF7F7F7F"/>
      </right>
      <top/>
      <bottom style="double">
        <color indexed="64"/>
      </bottom>
      <diagonal/>
    </border>
    <border>
      <left style="thin">
        <color rgb="FF7F7F7F"/>
      </left>
      <right style="thin">
        <color rgb="FF7F7F7F"/>
      </right>
      <top/>
      <bottom style="thin">
        <color rgb="FF7F7F7F"/>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top style="thin">
        <color rgb="FF7F7F7F"/>
      </top>
      <bottom style="thin">
        <color rgb="FF7F7F7F"/>
      </bottom>
      <diagonal/>
    </border>
    <border>
      <left/>
      <right style="medium">
        <color indexed="64"/>
      </right>
      <top style="thin">
        <color rgb="FF7F7F7F"/>
      </top>
      <bottom style="thin">
        <color rgb="FF7F7F7F"/>
      </bottom>
      <diagonal/>
    </border>
    <border>
      <left/>
      <right style="thin">
        <color theme="8" tint="-0.249977111117893"/>
      </right>
      <top/>
      <bottom/>
      <diagonal/>
    </border>
    <border>
      <left/>
      <right/>
      <top/>
      <bottom style="thin">
        <color theme="8" tint="-0.249977111117893"/>
      </bottom>
      <diagonal/>
    </border>
    <border>
      <left/>
      <right style="thin">
        <color theme="8" tint="-0.249977111117893"/>
      </right>
      <top style="thin">
        <color theme="8" tint="-0.249977111117893"/>
      </top>
      <bottom/>
      <diagonal/>
    </border>
    <border>
      <left style="thin">
        <color theme="8" tint="-0.249977111117893"/>
      </left>
      <right/>
      <top/>
      <bottom style="thin">
        <color theme="8" tint="-0.249977111117893"/>
      </bottom>
      <diagonal/>
    </border>
    <border>
      <left/>
      <right style="thin">
        <color theme="8" tint="-0.249977111117893"/>
      </right>
      <top/>
      <bottom style="thin">
        <color theme="8" tint="-0.249977111117893"/>
      </bottom>
      <diagonal/>
    </border>
    <border>
      <left style="thin">
        <color theme="1"/>
      </left>
      <right style="thin">
        <color theme="1"/>
      </right>
      <top style="thin">
        <color theme="1"/>
      </top>
      <bottom/>
      <diagonal/>
    </border>
    <border>
      <left style="thin">
        <color theme="1"/>
      </left>
      <right style="thin">
        <color theme="1"/>
      </right>
      <top/>
      <bottom/>
      <diagonal/>
    </border>
    <border>
      <left/>
      <right/>
      <top style="thin">
        <color indexed="64"/>
      </top>
      <bottom style="double">
        <color theme="1"/>
      </bottom>
      <diagonal/>
    </border>
  </borders>
  <cellStyleXfs count="7">
    <xf numFmtId="0" fontId="0"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39" fillId="0" borderId="0" applyNumberFormat="0" applyFill="0" applyBorder="0" applyAlignment="0" applyProtection="0"/>
    <xf numFmtId="0" fontId="74" fillId="37" borderId="118" applyNumberFormat="0" applyAlignment="0" applyProtection="0"/>
    <xf numFmtId="0" fontId="80" fillId="40" borderId="118" applyNumberFormat="0" applyAlignment="0" applyProtection="0"/>
  </cellStyleXfs>
  <cellXfs count="643">
    <xf numFmtId="0" fontId="0" fillId="0" borderId="0" xfId="0"/>
    <xf numFmtId="0" fontId="0" fillId="3" borderId="0" xfId="0" applyFill="1"/>
    <xf numFmtId="0" fontId="0" fillId="3" borderId="0" xfId="0" applyFill="1" applyAlignment="1">
      <alignment horizontal="center"/>
    </xf>
    <xf numFmtId="0" fontId="0" fillId="5" borderId="0" xfId="0" applyFill="1"/>
    <xf numFmtId="0" fontId="0" fillId="5" borderId="0" xfId="0" applyFill="1" applyAlignment="1">
      <alignment horizontal="center"/>
    </xf>
    <xf numFmtId="0" fontId="2" fillId="0" borderId="0" xfId="0" applyFont="1"/>
    <xf numFmtId="0" fontId="2" fillId="0" borderId="0" xfId="0" applyFont="1" applyAlignment="1">
      <alignment horizontal="right"/>
    </xf>
    <xf numFmtId="0" fontId="2" fillId="0" borderId="0" xfId="0" applyFont="1" applyAlignment="1">
      <alignment horizontal="right" vertical="top"/>
    </xf>
    <xf numFmtId="0" fontId="0" fillId="0" borderId="2" xfId="0" applyBorder="1"/>
    <xf numFmtId="0" fontId="2" fillId="0" borderId="2" xfId="0" applyFont="1" applyBorder="1"/>
    <xf numFmtId="0" fontId="2" fillId="0" borderId="2" xfId="0" applyFont="1" applyBorder="1" applyAlignment="1">
      <alignment horizontal="right"/>
    </xf>
    <xf numFmtId="0" fontId="0" fillId="5" borderId="0" xfId="0" applyFill="1" applyAlignment="1">
      <alignment horizontal="left"/>
    </xf>
    <xf numFmtId="0" fontId="2" fillId="0" borderId="0" xfId="0" applyFont="1" applyAlignment="1">
      <alignment horizontal="center"/>
    </xf>
    <xf numFmtId="0" fontId="5" fillId="8" borderId="0" xfId="0" applyFont="1" applyFill="1"/>
    <xf numFmtId="0" fontId="8" fillId="7" borderId="0" xfId="0" applyFont="1" applyFill="1"/>
    <xf numFmtId="0" fontId="5" fillId="0" borderId="0" xfId="0" applyFont="1"/>
    <xf numFmtId="1" fontId="2" fillId="0" borderId="0" xfId="0" applyNumberFormat="1" applyFont="1"/>
    <xf numFmtId="14" fontId="2" fillId="0" borderId="2" xfId="0" applyNumberFormat="1" applyFont="1" applyBorder="1"/>
    <xf numFmtId="9" fontId="9" fillId="0" borderId="0" xfId="0" applyNumberFormat="1" applyFont="1"/>
    <xf numFmtId="12" fontId="2" fillId="0" borderId="0" xfId="0" applyNumberFormat="1" applyFont="1"/>
    <xf numFmtId="2" fontId="2" fillId="0" borderId="0" xfId="0" applyNumberFormat="1" applyFont="1"/>
    <xf numFmtId="164" fontId="2" fillId="0" borderId="0" xfId="0" applyNumberFormat="1" applyFont="1"/>
    <xf numFmtId="0" fontId="6" fillId="0" borderId="0" xfId="0" applyFont="1" applyAlignment="1">
      <alignment horizontal="center" vertical="center" wrapText="1"/>
    </xf>
    <xf numFmtId="0" fontId="2" fillId="0" borderId="0" xfId="0" applyFont="1" applyAlignment="1">
      <alignment horizontal="center" vertical="center" wrapText="1"/>
    </xf>
    <xf numFmtId="0" fontId="0" fillId="4" borderId="0" xfId="0" applyFill="1" applyAlignment="1">
      <alignment horizontal="right"/>
    </xf>
    <xf numFmtId="12" fontId="2" fillId="0" borderId="0" xfId="0" applyNumberFormat="1" applyFont="1" applyAlignment="1">
      <alignment horizontal="center"/>
    </xf>
    <xf numFmtId="2" fontId="2" fillId="0" borderId="0" xfId="0" applyNumberFormat="1" applyFont="1" applyAlignment="1">
      <alignment horizontal="center"/>
    </xf>
    <xf numFmtId="164" fontId="2" fillId="0" borderId="0" xfId="0" applyNumberFormat="1" applyFont="1" applyAlignment="1">
      <alignment horizontal="center"/>
    </xf>
    <xf numFmtId="14" fontId="2" fillId="0" borderId="0" xfId="0" applyNumberFormat="1" applyFont="1" applyAlignment="1">
      <alignment horizontal="center"/>
    </xf>
    <xf numFmtId="10" fontId="2" fillId="0" borderId="0" xfId="0" applyNumberFormat="1" applyFont="1" applyAlignment="1">
      <alignment horizontal="center"/>
    </xf>
    <xf numFmtId="0" fontId="2" fillId="3" borderId="0" xfId="0" applyFont="1" applyFill="1"/>
    <xf numFmtId="0" fontId="2" fillId="3" borderId="0" xfId="0" applyFont="1" applyFill="1" applyAlignment="1">
      <alignment horizontal="center"/>
    </xf>
    <xf numFmtId="0" fontId="10" fillId="3" borderId="0" xfId="0" applyFont="1" applyFill="1"/>
    <xf numFmtId="0" fontId="2" fillId="2" borderId="0" xfId="0" applyFont="1" applyFill="1"/>
    <xf numFmtId="1" fontId="0" fillId="0" borderId="0" xfId="0" applyNumberFormat="1"/>
    <xf numFmtId="165" fontId="2" fillId="0" borderId="0" xfId="0" applyNumberFormat="1" applyFont="1" applyAlignment="1">
      <alignment horizontal="center"/>
    </xf>
    <xf numFmtId="9" fontId="0" fillId="0" borderId="0" xfId="2" applyFont="1"/>
    <xf numFmtId="44" fontId="0" fillId="0" borderId="0" xfId="1" applyFont="1"/>
    <xf numFmtId="0" fontId="11" fillId="0" borderId="0" xfId="0" applyFont="1"/>
    <xf numFmtId="9" fontId="12" fillId="0" borderId="0" xfId="0" applyNumberFormat="1" applyFont="1"/>
    <xf numFmtId="0" fontId="7" fillId="0" borderId="0" xfId="0" applyFont="1"/>
    <xf numFmtId="2" fontId="7" fillId="0" borderId="0" xfId="0" applyNumberFormat="1" applyFont="1"/>
    <xf numFmtId="12" fontId="7" fillId="0" borderId="0" xfId="0" applyNumberFormat="1" applyFont="1"/>
    <xf numFmtId="164" fontId="7" fillId="0" borderId="0" xfId="0" applyNumberFormat="1" applyFont="1"/>
    <xf numFmtId="1" fontId="7" fillId="0" borderId="0" xfId="0" applyNumberFormat="1" applyFont="1"/>
    <xf numFmtId="0" fontId="15" fillId="2" borderId="2" xfId="0" applyFont="1" applyFill="1" applyBorder="1"/>
    <xf numFmtId="0" fontId="15" fillId="2" borderId="2" xfId="0" applyFont="1" applyFill="1" applyBorder="1" applyAlignment="1">
      <alignment horizontal="center"/>
    </xf>
    <xf numFmtId="0" fontId="16" fillId="6" borderId="0" xfId="0" applyFont="1" applyFill="1" applyAlignment="1">
      <alignment horizontal="center" vertical="center"/>
    </xf>
    <xf numFmtId="0" fontId="16" fillId="6" borderId="0" xfId="0" applyFont="1" applyFill="1" applyAlignment="1">
      <alignment horizontal="center" vertical="center" wrapText="1"/>
    </xf>
    <xf numFmtId="0" fontId="16" fillId="6" borderId="0" xfId="0" quotePrefix="1" applyFont="1" applyFill="1" applyAlignment="1">
      <alignment horizontal="center" vertical="center"/>
    </xf>
    <xf numFmtId="0" fontId="0" fillId="0" borderId="0" xfId="0" applyAlignment="1">
      <alignment horizontal="center"/>
    </xf>
    <xf numFmtId="0" fontId="0" fillId="0" borderId="3" xfId="0" applyBorder="1" applyAlignment="1">
      <alignment horizontal="center"/>
    </xf>
    <xf numFmtId="0" fontId="17" fillId="0" borderId="0" xfId="0" applyFont="1" applyAlignment="1">
      <alignment horizontal="center" wrapText="1"/>
    </xf>
    <xf numFmtId="0" fontId="14" fillId="0" borderId="0" xfId="0" applyFont="1" applyAlignment="1">
      <alignment horizontal="center"/>
    </xf>
    <xf numFmtId="0" fontId="18" fillId="6" borderId="0" xfId="0" applyFont="1" applyFill="1" applyAlignment="1">
      <alignment horizontal="center" vertical="center"/>
    </xf>
    <xf numFmtId="0" fontId="19" fillId="0" borderId="0" xfId="0" applyFont="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6" borderId="0" xfId="0" applyFont="1" applyFill="1" applyAlignment="1">
      <alignment horizontal="center" vertical="center"/>
    </xf>
    <xf numFmtId="0" fontId="2" fillId="8" borderId="2" xfId="0" applyFont="1" applyFill="1" applyBorder="1" applyAlignment="1">
      <alignment horizontal="left" textRotation="45"/>
    </xf>
    <xf numFmtId="0" fontId="2" fillId="0" borderId="3" xfId="0" applyFont="1" applyBorder="1" applyAlignment="1">
      <alignment horizontal="left" textRotation="45"/>
    </xf>
    <xf numFmtId="0" fontId="2" fillId="8" borderId="7" xfId="0" applyFont="1" applyFill="1" applyBorder="1" applyAlignment="1">
      <alignment horizontal="left" textRotation="45"/>
    </xf>
    <xf numFmtId="0" fontId="6" fillId="0" borderId="0" xfId="0" applyFont="1" applyAlignment="1">
      <alignment vertical="center"/>
    </xf>
    <xf numFmtId="10" fontId="0" fillId="0" borderId="0" xfId="0" applyNumberFormat="1"/>
    <xf numFmtId="0" fontId="0" fillId="6" borderId="0" xfId="0" applyFill="1" applyAlignment="1">
      <alignment horizontal="center" vertical="center"/>
    </xf>
    <xf numFmtId="0" fontId="19" fillId="2" borderId="2" xfId="0" applyFont="1" applyFill="1" applyBorder="1" applyAlignment="1">
      <alignment horizontal="center" vertical="center"/>
    </xf>
    <xf numFmtId="43" fontId="19" fillId="0" borderId="0" xfId="3" applyFont="1" applyFill="1" applyBorder="1" applyAlignment="1">
      <alignment horizontal="center" vertical="center"/>
    </xf>
    <xf numFmtId="0" fontId="19" fillId="6" borderId="0" xfId="0" applyFont="1" applyFill="1" applyAlignment="1">
      <alignment horizontal="left" vertical="center"/>
    </xf>
    <xf numFmtId="0" fontId="19" fillId="6" borderId="0" xfId="0" applyFont="1" applyFill="1" applyAlignment="1">
      <alignment vertical="center"/>
    </xf>
    <xf numFmtId="0" fontId="19" fillId="6" borderId="2" xfId="0" applyFont="1" applyFill="1" applyBorder="1" applyAlignment="1">
      <alignment horizontal="center" vertical="center"/>
    </xf>
    <xf numFmtId="0" fontId="18" fillId="13" borderId="16" xfId="0" applyFont="1" applyFill="1" applyBorder="1" applyAlignment="1">
      <alignment horizontal="center"/>
    </xf>
    <xf numFmtId="0" fontId="0" fillId="11" borderId="17" xfId="0" applyFill="1" applyBorder="1" applyAlignment="1">
      <alignment horizontal="center" vertical="center"/>
    </xf>
    <xf numFmtId="0" fontId="3" fillId="11" borderId="18" xfId="0" applyFont="1" applyFill="1" applyBorder="1" applyAlignment="1">
      <alignment horizontal="center" vertical="center"/>
    </xf>
    <xf numFmtId="0" fontId="0" fillId="11" borderId="19" xfId="0" applyFill="1" applyBorder="1" applyAlignment="1">
      <alignment horizontal="center" vertical="center"/>
    </xf>
    <xf numFmtId="0" fontId="20" fillId="11" borderId="20" xfId="0" applyFont="1" applyFill="1" applyBorder="1" applyAlignment="1">
      <alignment horizontal="center"/>
    </xf>
    <xf numFmtId="0" fontId="20" fillId="11" borderId="21" xfId="0" applyFont="1" applyFill="1" applyBorder="1" applyAlignment="1">
      <alignment horizontal="center"/>
    </xf>
    <xf numFmtId="0" fontId="20" fillId="11" borderId="22" xfId="0" applyFont="1" applyFill="1" applyBorder="1" applyAlignment="1">
      <alignment horizontal="center"/>
    </xf>
    <xf numFmtId="0" fontId="0" fillId="14" borderId="23" xfId="0" applyFill="1" applyBorder="1"/>
    <xf numFmtId="0" fontId="0" fillId="15" borderId="24" xfId="0" applyFill="1" applyBorder="1"/>
    <xf numFmtId="0" fontId="0" fillId="15" borderId="25" xfId="0" applyFill="1" applyBorder="1"/>
    <xf numFmtId="0" fontId="0" fillId="14" borderId="20" xfId="0" applyFill="1" applyBorder="1"/>
    <xf numFmtId="0" fontId="0" fillId="15" borderId="26" xfId="0" applyFill="1" applyBorder="1"/>
    <xf numFmtId="0" fontId="0" fillId="15" borderId="27" xfId="0" applyFill="1" applyBorder="1"/>
    <xf numFmtId="0" fontId="0" fillId="14" borderId="28" xfId="0" applyFill="1" applyBorder="1"/>
    <xf numFmtId="0" fontId="0" fillId="15" borderId="29" xfId="0" applyFill="1" applyBorder="1"/>
    <xf numFmtId="0" fontId="0" fillId="15" borderId="30" xfId="0" applyFill="1" applyBorder="1"/>
    <xf numFmtId="0" fontId="0" fillId="14" borderId="31" xfId="0" applyFill="1" applyBorder="1"/>
    <xf numFmtId="0" fontId="0" fillId="15" borderId="32" xfId="0" applyFill="1" applyBorder="1"/>
    <xf numFmtId="0" fontId="0" fillId="15" borderId="33" xfId="0" applyFill="1" applyBorder="1"/>
    <xf numFmtId="0" fontId="0" fillId="14" borderId="34" xfId="0" applyFill="1" applyBorder="1"/>
    <xf numFmtId="0" fontId="0" fillId="14" borderId="35" xfId="0" applyFill="1" applyBorder="1"/>
    <xf numFmtId="0" fontId="0" fillId="14" borderId="36" xfId="0" applyFill="1" applyBorder="1"/>
    <xf numFmtId="0" fontId="21" fillId="2" borderId="0" xfId="0" applyFont="1" applyFill="1"/>
    <xf numFmtId="0" fontId="21" fillId="2" borderId="0" xfId="0" applyFont="1" applyFill="1" applyAlignment="1">
      <alignment horizontal="center"/>
    </xf>
    <xf numFmtId="0" fontId="21" fillId="2" borderId="0" xfId="0" applyFont="1" applyFill="1" applyAlignment="1">
      <alignment horizontal="right"/>
    </xf>
    <xf numFmtId="0" fontId="21" fillId="2" borderId="0" xfId="0" applyFont="1" applyFill="1" applyAlignment="1">
      <alignment horizontal="right" vertical="top"/>
    </xf>
    <xf numFmtId="0" fontId="21" fillId="2" borderId="0" xfId="0" applyFont="1" applyFill="1" applyAlignment="1">
      <alignment horizontal="left"/>
    </xf>
    <xf numFmtId="0" fontId="22" fillId="2" borderId="0" xfId="0" applyFont="1" applyFill="1"/>
    <xf numFmtId="0" fontId="21" fillId="2" borderId="0" xfId="0" applyFont="1" applyFill="1" applyAlignment="1">
      <alignment wrapText="1"/>
    </xf>
    <xf numFmtId="0" fontId="21" fillId="2" borderId="0" xfId="0" applyFont="1" applyFill="1" applyAlignment="1">
      <alignment horizontal="left" wrapText="1"/>
    </xf>
    <xf numFmtId="0" fontId="23" fillId="2" borderId="0" xfId="0" applyFont="1" applyFill="1"/>
    <xf numFmtId="0" fontId="24" fillId="2" borderId="0" xfId="0" applyFont="1" applyFill="1" applyAlignment="1">
      <alignment horizontal="center" vertical="center" wrapText="1"/>
    </xf>
    <xf numFmtId="0" fontId="21" fillId="2" borderId="0" xfId="0" applyFont="1" applyFill="1" applyAlignment="1">
      <alignment horizontal="center" vertical="center" wrapText="1"/>
    </xf>
    <xf numFmtId="0" fontId="25" fillId="2" borderId="0" xfId="0" applyFont="1" applyFill="1"/>
    <xf numFmtId="14" fontId="21" fillId="2" borderId="0" xfId="0" applyNumberFormat="1" applyFont="1" applyFill="1"/>
    <xf numFmtId="1" fontId="21" fillId="2" borderId="0" xfId="0" applyNumberFormat="1" applyFont="1" applyFill="1"/>
    <xf numFmtId="9" fontId="23" fillId="2" borderId="0" xfId="0" applyNumberFormat="1" applyFont="1" applyFill="1"/>
    <xf numFmtId="2" fontId="21" fillId="2" borderId="0" xfId="0" applyNumberFormat="1" applyFont="1" applyFill="1"/>
    <xf numFmtId="12" fontId="21" fillId="2" borderId="0" xfId="0" applyNumberFormat="1" applyFont="1" applyFill="1"/>
    <xf numFmtId="164" fontId="21" fillId="2" borderId="0" xfId="0" applyNumberFormat="1" applyFont="1" applyFill="1"/>
    <xf numFmtId="164" fontId="21" fillId="2" borderId="0" xfId="0" applyNumberFormat="1" applyFont="1" applyFill="1" applyAlignment="1">
      <alignment horizontal="center"/>
    </xf>
    <xf numFmtId="12" fontId="21" fillId="2" borderId="0" xfId="0" applyNumberFormat="1" applyFont="1" applyFill="1" applyAlignment="1">
      <alignment horizontal="center"/>
    </xf>
    <xf numFmtId="2" fontId="21" fillId="2" borderId="0" xfId="0" applyNumberFormat="1" applyFont="1" applyFill="1" applyAlignment="1">
      <alignment horizontal="center"/>
    </xf>
    <xf numFmtId="14" fontId="21" fillId="2" borderId="0" xfId="0" applyNumberFormat="1" applyFont="1" applyFill="1" applyAlignment="1">
      <alignment horizontal="center"/>
    </xf>
    <xf numFmtId="10" fontId="21" fillId="2" borderId="0" xfId="0" applyNumberFormat="1" applyFont="1" applyFill="1" applyAlignment="1">
      <alignment horizontal="center"/>
    </xf>
    <xf numFmtId="0" fontId="0" fillId="6" borderId="37" xfId="0" applyFill="1" applyBorder="1" applyAlignment="1">
      <alignment horizontal="center"/>
    </xf>
    <xf numFmtId="0" fontId="0" fillId="6" borderId="38" xfId="0" applyFill="1" applyBorder="1" applyAlignment="1">
      <alignment horizontal="center"/>
    </xf>
    <xf numFmtId="0" fontId="0" fillId="6" borderId="39" xfId="0" applyFill="1" applyBorder="1" applyAlignment="1">
      <alignment horizontal="center"/>
    </xf>
    <xf numFmtId="0" fontId="0" fillId="6" borderId="40" xfId="0" applyFill="1" applyBorder="1" applyAlignment="1">
      <alignment horizontal="center"/>
    </xf>
    <xf numFmtId="0" fontId="0" fillId="6" borderId="41" xfId="0" applyFill="1" applyBorder="1" applyAlignment="1">
      <alignment horizontal="center"/>
    </xf>
    <xf numFmtId="0" fontId="0" fillId="6" borderId="42" xfId="0" applyFill="1" applyBorder="1" applyAlignment="1">
      <alignment horizontal="center"/>
    </xf>
    <xf numFmtId="0" fontId="0" fillId="6" borderId="43" xfId="0" applyFill="1" applyBorder="1" applyAlignment="1">
      <alignment horizontal="center"/>
    </xf>
    <xf numFmtId="0" fontId="0" fillId="16" borderId="2" xfId="0" applyFill="1" applyBorder="1" applyAlignment="1">
      <alignment horizontal="center"/>
    </xf>
    <xf numFmtId="0" fontId="0" fillId="17" borderId="2" xfId="0" applyFill="1" applyBorder="1" applyAlignment="1">
      <alignment horizontal="center"/>
    </xf>
    <xf numFmtId="0" fontId="0" fillId="2" borderId="2" xfId="0" applyFill="1" applyBorder="1" applyAlignment="1">
      <alignment horizontal="center"/>
    </xf>
    <xf numFmtId="0" fontId="0" fillId="18" borderId="2" xfId="0" applyFill="1" applyBorder="1" applyAlignment="1">
      <alignment horizontal="center"/>
    </xf>
    <xf numFmtId="0" fontId="0" fillId="16" borderId="41" xfId="0" quotePrefix="1" applyFill="1" applyBorder="1" applyAlignment="1">
      <alignment horizontal="center"/>
    </xf>
    <xf numFmtId="0" fontId="0" fillId="17" borderId="41" xfId="0" quotePrefix="1" applyFill="1" applyBorder="1" applyAlignment="1">
      <alignment horizontal="center"/>
    </xf>
    <xf numFmtId="0" fontId="0" fillId="2" borderId="41" xfId="0" quotePrefix="1" applyFill="1" applyBorder="1" applyAlignment="1">
      <alignment horizontal="center"/>
    </xf>
    <xf numFmtId="0" fontId="0" fillId="18" borderId="41" xfId="0" quotePrefix="1" applyFill="1" applyBorder="1" applyAlignment="1">
      <alignment horizontal="center"/>
    </xf>
    <xf numFmtId="0" fontId="0" fillId="6" borderId="37" xfId="0" quotePrefix="1" applyFill="1" applyBorder="1" applyAlignment="1">
      <alignment horizontal="center"/>
    </xf>
    <xf numFmtId="0" fontId="0" fillId="6" borderId="46" xfId="0" applyFill="1" applyBorder="1" applyAlignment="1">
      <alignment horizontal="center"/>
    </xf>
    <xf numFmtId="14" fontId="0" fillId="6" borderId="47" xfId="0" applyNumberFormat="1" applyFill="1" applyBorder="1" applyAlignment="1">
      <alignment horizontal="center"/>
    </xf>
    <xf numFmtId="0" fontId="0" fillId="6" borderId="48" xfId="0" applyFill="1" applyBorder="1" applyAlignment="1">
      <alignment horizontal="center"/>
    </xf>
    <xf numFmtId="0" fontId="0" fillId="6" borderId="42" xfId="0" quotePrefix="1" applyFill="1" applyBorder="1" applyAlignment="1">
      <alignment horizontal="center"/>
    </xf>
    <xf numFmtId="0" fontId="0" fillId="6" borderId="2" xfId="0" applyFill="1" applyBorder="1" applyAlignment="1">
      <alignment horizontal="center"/>
    </xf>
    <xf numFmtId="0" fontId="0" fillId="6" borderId="44" xfId="0" applyFill="1" applyBorder="1" applyAlignment="1">
      <alignment horizontal="center"/>
    </xf>
    <xf numFmtId="0" fontId="11" fillId="6" borderId="37" xfId="0" applyFont="1" applyFill="1" applyBorder="1" applyAlignment="1">
      <alignment horizontal="center"/>
    </xf>
    <xf numFmtId="0" fontId="0" fillId="6" borderId="49" xfId="0" applyFill="1" applyBorder="1" applyAlignment="1">
      <alignment horizontal="center"/>
    </xf>
    <xf numFmtId="0" fontId="0" fillId="2" borderId="15" xfId="0" applyFill="1" applyBorder="1" applyAlignment="1">
      <alignment horizontal="center"/>
    </xf>
    <xf numFmtId="0" fontId="0" fillId="18" borderId="15" xfId="0" applyFill="1" applyBorder="1" applyAlignment="1">
      <alignment horizontal="center"/>
    </xf>
    <xf numFmtId="166" fontId="0" fillId="6" borderId="2" xfId="0" quotePrefix="1" applyNumberFormat="1" applyFill="1" applyBorder="1" applyAlignment="1">
      <alignment horizontal="center"/>
    </xf>
    <xf numFmtId="166" fontId="0" fillId="6" borderId="51" xfId="0" applyNumberFormat="1" applyFill="1" applyBorder="1" applyAlignment="1">
      <alignment horizontal="center"/>
    </xf>
    <xf numFmtId="166" fontId="0" fillId="6" borderId="0" xfId="0" quotePrefix="1" applyNumberFormat="1" applyFill="1" applyAlignment="1">
      <alignment horizontal="center"/>
    </xf>
    <xf numFmtId="166" fontId="0" fillId="6" borderId="1" xfId="0" quotePrefix="1" applyNumberFormat="1" applyFill="1" applyBorder="1" applyAlignment="1">
      <alignment horizontal="center"/>
    </xf>
    <xf numFmtId="166" fontId="0" fillId="2" borderId="45" xfId="0" applyNumberFormat="1" applyFill="1" applyBorder="1" applyAlignment="1">
      <alignment horizontal="center"/>
    </xf>
    <xf numFmtId="0" fontId="19" fillId="0" borderId="2" xfId="0" quotePrefix="1" applyFont="1" applyBorder="1" applyAlignment="1">
      <alignment horizontal="center" vertical="center"/>
    </xf>
    <xf numFmtId="0" fontId="2" fillId="19" borderId="6" xfId="0" applyFont="1" applyFill="1" applyBorder="1" applyAlignment="1">
      <alignment horizontal="center"/>
    </xf>
    <xf numFmtId="0" fontId="2" fillId="0" borderId="52" xfId="0" applyFont="1" applyBorder="1" applyAlignment="1">
      <alignment horizontal="center"/>
    </xf>
    <xf numFmtId="0" fontId="2" fillId="0" borderId="7" xfId="0" applyFont="1" applyBorder="1"/>
    <xf numFmtId="0" fontId="0" fillId="20" borderId="0" xfId="0" applyFill="1"/>
    <xf numFmtId="0" fontId="0" fillId="20" borderId="0" xfId="0" applyFill="1" applyAlignment="1">
      <alignment horizontal="center"/>
    </xf>
    <xf numFmtId="0" fontId="0" fillId="20" borderId="55" xfId="0" applyFill="1" applyBorder="1"/>
    <xf numFmtId="0" fontId="0" fillId="20" borderId="56" xfId="0" applyFill="1" applyBorder="1" applyAlignment="1">
      <alignment horizontal="center"/>
    </xf>
    <xf numFmtId="14" fontId="0" fillId="20" borderId="57" xfId="0" applyNumberFormat="1" applyFill="1" applyBorder="1"/>
    <xf numFmtId="0" fontId="0" fillId="20" borderId="56" xfId="0" applyFill="1" applyBorder="1"/>
    <xf numFmtId="3" fontId="0" fillId="2" borderId="21" xfId="0" applyNumberFormat="1" applyFill="1" applyBorder="1" applyAlignment="1">
      <alignment horizontal="center"/>
    </xf>
    <xf numFmtId="0" fontId="0" fillId="0" borderId="0" xfId="0" applyAlignment="1">
      <alignment horizontal="center" vertical="center"/>
    </xf>
    <xf numFmtId="0" fontId="0" fillId="12" borderId="14" xfId="0" applyFill="1" applyBorder="1" applyAlignment="1">
      <alignment horizontal="center"/>
    </xf>
    <xf numFmtId="0" fontId="18" fillId="6" borderId="0" xfId="0" applyFont="1" applyFill="1" applyAlignment="1">
      <alignment horizontal="left" vertical="center" wrapText="1"/>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9" xfId="0" quotePrefix="1" applyFont="1" applyFill="1" applyBorder="1" applyAlignment="1">
      <alignment horizontal="center" vertical="center"/>
    </xf>
    <xf numFmtId="0" fontId="16" fillId="2" borderId="3" xfId="0" quotePrefix="1" applyFont="1" applyFill="1" applyBorder="1" applyAlignment="1">
      <alignment horizontal="center" vertical="center"/>
    </xf>
    <xf numFmtId="4" fontId="0" fillId="0" borderId="0" xfId="0" applyNumberFormat="1" applyAlignment="1">
      <alignment horizontal="center"/>
    </xf>
    <xf numFmtId="4" fontId="0" fillId="0" borderId="0" xfId="0" applyNumberFormat="1"/>
    <xf numFmtId="164" fontId="0" fillId="0" borderId="0" xfId="0" applyNumberFormat="1" applyAlignment="1">
      <alignment horizontal="center"/>
    </xf>
    <xf numFmtId="9" fontId="0" fillId="0" borderId="66" xfId="0" applyNumberFormat="1" applyBorder="1" applyAlignment="1">
      <alignment horizontal="center"/>
    </xf>
    <xf numFmtId="9" fontId="0" fillId="0" borderId="70" xfId="0" applyNumberFormat="1" applyBorder="1" applyAlignment="1">
      <alignment horizontal="center"/>
    </xf>
    <xf numFmtId="0" fontId="0" fillId="19" borderId="65" xfId="0" applyFill="1" applyBorder="1"/>
    <xf numFmtId="0" fontId="0" fillId="18" borderId="58" xfId="0" applyFill="1" applyBorder="1"/>
    <xf numFmtId="0" fontId="0" fillId="18" borderId="61" xfId="0" applyFill="1" applyBorder="1"/>
    <xf numFmtId="0" fontId="0" fillId="18" borderId="62" xfId="0" applyFill="1" applyBorder="1" applyAlignment="1">
      <alignment horizontal="center"/>
    </xf>
    <xf numFmtId="9" fontId="0" fillId="0" borderId="0" xfId="0" applyNumberFormat="1" applyAlignment="1">
      <alignment horizontal="center"/>
    </xf>
    <xf numFmtId="0" fontId="29" fillId="0" borderId="0" xfId="0" applyFont="1" applyAlignment="1">
      <alignment horizontal="left"/>
    </xf>
    <xf numFmtId="0" fontId="0" fillId="0" borderId="0" xfId="0" applyAlignment="1">
      <alignment horizontal="right"/>
    </xf>
    <xf numFmtId="0" fontId="18" fillId="0" borderId="0" xfId="0" applyFont="1"/>
    <xf numFmtId="0" fontId="30" fillId="9" borderId="3" xfId="0" applyFont="1" applyFill="1" applyBorder="1"/>
    <xf numFmtId="0" fontId="31" fillId="4" borderId="0" xfId="0" applyFont="1" applyFill="1" applyAlignment="1">
      <alignment horizontal="right"/>
    </xf>
    <xf numFmtId="0" fontId="13" fillId="10" borderId="3" xfId="0" applyFont="1" applyFill="1" applyBorder="1" applyAlignment="1">
      <alignment horizontal="center"/>
    </xf>
    <xf numFmtId="0" fontId="3" fillId="6" borderId="2" xfId="0" applyFont="1" applyFill="1" applyBorder="1"/>
    <xf numFmtId="0" fontId="0" fillId="21" borderId="0" xfId="0" applyFill="1"/>
    <xf numFmtId="0" fontId="0" fillId="21" borderId="2" xfId="0" applyFill="1" applyBorder="1"/>
    <xf numFmtId="43" fontId="6" fillId="0" borderId="71" xfId="0" applyNumberFormat="1" applyFont="1" applyBorder="1" applyAlignment="1">
      <alignment vertical="center"/>
    </xf>
    <xf numFmtId="43" fontId="6" fillId="0" borderId="0" xfId="0" applyNumberFormat="1" applyFont="1" applyAlignment="1">
      <alignment vertical="center"/>
    </xf>
    <xf numFmtId="14" fontId="2" fillId="0" borderId="0" xfId="0" applyNumberFormat="1" applyFont="1"/>
    <xf numFmtId="0" fontId="0" fillId="0" borderId="3" xfId="0" applyBorder="1"/>
    <xf numFmtId="0" fontId="0" fillId="0" borderId="3" xfId="0" applyBorder="1" applyAlignment="1">
      <alignment textRotation="45"/>
    </xf>
    <xf numFmtId="164" fontId="0" fillId="0" borderId="3" xfId="0" applyNumberFormat="1" applyBorder="1" applyAlignment="1">
      <alignment horizontal="center"/>
    </xf>
    <xf numFmtId="0" fontId="0" fillId="0" borderId="8" xfId="0" applyBorder="1"/>
    <xf numFmtId="0" fontId="0" fillId="0" borderId="11" xfId="0" applyBorder="1"/>
    <xf numFmtId="0" fontId="0" fillId="0" borderId="12" xfId="0" applyBorder="1"/>
    <xf numFmtId="0" fontId="32" fillId="0" borderId="0" xfId="0" applyFont="1"/>
    <xf numFmtId="4" fontId="0" fillId="2" borderId="45" xfId="0" quotePrefix="1" applyNumberFormat="1" applyFill="1" applyBorder="1" applyAlignment="1">
      <alignment horizontal="center" vertical="center"/>
    </xf>
    <xf numFmtId="0" fontId="26" fillId="6" borderId="72" xfId="0" applyFont="1" applyFill="1" applyBorder="1" applyAlignment="1">
      <alignment horizontal="left"/>
    </xf>
    <xf numFmtId="0" fontId="26" fillId="6" borderId="50" xfId="0" applyFont="1" applyFill="1" applyBorder="1" applyAlignment="1">
      <alignment horizontal="left"/>
    </xf>
    <xf numFmtId="0" fontId="26" fillId="6" borderId="49" xfId="0" applyFont="1" applyFill="1" applyBorder="1" applyAlignment="1">
      <alignment horizontal="left"/>
    </xf>
    <xf numFmtId="14" fontId="0" fillId="6" borderId="47" xfId="0" quotePrefix="1" applyNumberFormat="1" applyFill="1" applyBorder="1" applyAlignment="1">
      <alignment horizontal="center"/>
    </xf>
    <xf numFmtId="14" fontId="0" fillId="6" borderId="48" xfId="0" quotePrefix="1" applyNumberFormat="1" applyFill="1" applyBorder="1" applyAlignment="1">
      <alignment horizontal="center"/>
    </xf>
    <xf numFmtId="0" fontId="0" fillId="6" borderId="47" xfId="0" applyFill="1" applyBorder="1" applyAlignment="1">
      <alignment horizontal="center"/>
    </xf>
    <xf numFmtId="0" fontId="18" fillId="6" borderId="3" xfId="0" applyFont="1" applyFill="1" applyBorder="1" applyAlignment="1">
      <alignment horizontal="center" vertical="center"/>
    </xf>
    <xf numFmtId="0" fontId="16" fillId="6" borderId="3" xfId="0" applyFont="1" applyFill="1" applyBorder="1" applyAlignment="1">
      <alignment horizontal="center" vertical="center"/>
    </xf>
    <xf numFmtId="0" fontId="19" fillId="6" borderId="3" xfId="0" applyFont="1" applyFill="1" applyBorder="1" applyAlignment="1">
      <alignment horizontal="center" vertical="center"/>
    </xf>
    <xf numFmtId="14" fontId="0" fillId="6" borderId="2" xfId="0" quotePrefix="1" applyNumberFormat="1" applyFill="1" applyBorder="1" applyAlignment="1">
      <alignment horizontal="center"/>
    </xf>
    <xf numFmtId="0" fontId="19" fillId="6" borderId="0" xfId="0" applyFont="1" applyFill="1" applyAlignment="1">
      <alignment horizontal="right" vertical="center"/>
    </xf>
    <xf numFmtId="14" fontId="19" fillId="6" borderId="0" xfId="0" applyNumberFormat="1" applyFont="1" applyFill="1" applyAlignment="1">
      <alignment horizontal="right" vertical="center"/>
    </xf>
    <xf numFmtId="14" fontId="19" fillId="6" borderId="0" xfId="0" quotePrefix="1" applyNumberFormat="1" applyFont="1" applyFill="1" applyAlignment="1">
      <alignment horizontal="center" vertical="center"/>
    </xf>
    <xf numFmtId="0" fontId="0" fillId="6" borderId="73" xfId="0" applyFill="1" applyBorder="1" applyAlignment="1">
      <alignment horizontal="center"/>
    </xf>
    <xf numFmtId="14" fontId="0" fillId="6" borderId="73" xfId="0" quotePrefix="1" applyNumberFormat="1" applyFill="1" applyBorder="1" applyAlignment="1">
      <alignment horizontal="center"/>
    </xf>
    <xf numFmtId="0" fontId="0" fillId="6" borderId="75" xfId="0" applyFill="1" applyBorder="1" applyAlignment="1">
      <alignment horizontal="center"/>
    </xf>
    <xf numFmtId="0" fontId="2" fillId="12" borderId="67" xfId="0" applyFont="1" applyFill="1" applyBorder="1"/>
    <xf numFmtId="164" fontId="9" fillId="12" borderId="68" xfId="0" applyNumberFormat="1" applyFont="1" applyFill="1" applyBorder="1" applyAlignment="1">
      <alignment horizontal="center"/>
    </xf>
    <xf numFmtId="0" fontId="2" fillId="12" borderId="69" xfId="0" applyFont="1" applyFill="1" applyBorder="1" applyAlignment="1">
      <alignment horizontal="center"/>
    </xf>
    <xf numFmtId="0" fontId="0" fillId="12" borderId="63" xfId="0" applyFill="1" applyBorder="1"/>
    <xf numFmtId="0" fontId="0" fillId="12" borderId="64" xfId="0" applyFill="1" applyBorder="1" applyAlignment="1">
      <alignment horizontal="center"/>
    </xf>
    <xf numFmtId="0" fontId="0" fillId="6" borderId="76" xfId="0" applyFill="1" applyBorder="1" applyAlignment="1">
      <alignment horizontal="left" wrapText="1"/>
    </xf>
    <xf numFmtId="0" fontId="0" fillId="6" borderId="51" xfId="0" applyFill="1" applyBorder="1" applyAlignment="1">
      <alignment horizontal="left" wrapText="1"/>
    </xf>
    <xf numFmtId="0" fontId="26" fillId="6" borderId="77" xfId="0" applyFont="1" applyFill="1" applyBorder="1" applyAlignment="1">
      <alignment horizontal="left"/>
    </xf>
    <xf numFmtId="0" fontId="26" fillId="6" borderId="3" xfId="0" applyFont="1" applyFill="1" applyBorder="1" applyAlignment="1">
      <alignment horizontal="left"/>
    </xf>
    <xf numFmtId="0" fontId="26" fillId="6" borderId="78" xfId="0" applyFont="1" applyFill="1" applyBorder="1" applyAlignment="1">
      <alignment horizontal="left"/>
    </xf>
    <xf numFmtId="3" fontId="0" fillId="11" borderId="56" xfId="0" applyNumberFormat="1" applyFill="1" applyBorder="1" applyAlignment="1">
      <alignment horizontal="left"/>
    </xf>
    <xf numFmtId="0" fontId="0" fillId="20" borderId="0" xfId="0" applyFill="1" applyAlignment="1">
      <alignment horizontal="left"/>
    </xf>
    <xf numFmtId="0" fontId="0" fillId="20" borderId="55" xfId="0" applyFill="1" applyBorder="1" applyAlignment="1">
      <alignment horizontal="left"/>
    </xf>
    <xf numFmtId="0" fontId="0" fillId="20" borderId="56" xfId="0" applyFill="1" applyBorder="1" applyAlignment="1">
      <alignment horizontal="center" vertical="center"/>
    </xf>
    <xf numFmtId="0" fontId="0" fillId="22" borderId="53" xfId="0" applyFill="1" applyBorder="1" applyAlignment="1">
      <alignment horizontal="left"/>
    </xf>
    <xf numFmtId="0" fontId="0" fillId="22" borderId="53" xfId="0" applyFill="1" applyBorder="1" applyAlignment="1">
      <alignment horizontal="center"/>
    </xf>
    <xf numFmtId="0" fontId="0" fillId="4" borderId="0" xfId="0" applyFill="1" applyAlignment="1">
      <alignment horizontal="center"/>
    </xf>
    <xf numFmtId="0" fontId="0" fillId="4" borderId="0" xfId="0" applyFill="1" applyAlignment="1">
      <alignment horizontal="left"/>
    </xf>
    <xf numFmtId="0" fontId="0" fillId="4" borderId="0" xfId="0" applyFill="1"/>
    <xf numFmtId="14" fontId="0" fillId="4" borderId="0" xfId="0" applyNumberFormat="1" applyFill="1"/>
    <xf numFmtId="0" fontId="0" fillId="22" borderId="0" xfId="0" applyFill="1" applyAlignment="1">
      <alignment horizontal="left"/>
    </xf>
    <xf numFmtId="0" fontId="0" fillId="22" borderId="79" xfId="0" applyFill="1" applyBorder="1" applyAlignment="1">
      <alignment horizontal="left"/>
    </xf>
    <xf numFmtId="14" fontId="0" fillId="22" borderId="54" xfId="0" applyNumberFormat="1" applyFill="1" applyBorder="1" applyAlignment="1">
      <alignment horizontal="left"/>
    </xf>
    <xf numFmtId="0" fontId="0" fillId="20" borderId="80" xfId="0" applyFill="1" applyBorder="1" applyAlignment="1">
      <alignment horizontal="center"/>
    </xf>
    <xf numFmtId="0" fontId="0" fillId="20" borderId="55" xfId="0" applyFill="1" applyBorder="1" applyAlignment="1">
      <alignment horizontal="center"/>
    </xf>
    <xf numFmtId="0" fontId="0" fillId="20" borderId="81" xfId="0" applyFill="1" applyBorder="1" applyAlignment="1">
      <alignment horizontal="center"/>
    </xf>
    <xf numFmtId="14" fontId="0" fillId="20" borderId="56" xfId="0" applyNumberFormat="1" applyFill="1" applyBorder="1"/>
    <xf numFmtId="0" fontId="0" fillId="20" borderId="81" xfId="0" applyFill="1" applyBorder="1"/>
    <xf numFmtId="14" fontId="0" fillId="20" borderId="55" xfId="0" applyNumberFormat="1" applyFill="1" applyBorder="1"/>
    <xf numFmtId="0" fontId="0" fillId="20" borderId="83" xfId="0" applyFill="1" applyBorder="1"/>
    <xf numFmtId="0" fontId="0" fillId="20" borderId="83" xfId="0" applyFill="1" applyBorder="1" applyAlignment="1">
      <alignment horizontal="left"/>
    </xf>
    <xf numFmtId="0" fontId="0" fillId="20" borderId="84" xfId="0" applyFill="1" applyBorder="1" applyAlignment="1">
      <alignment horizontal="left"/>
    </xf>
    <xf numFmtId="0" fontId="0" fillId="11" borderId="2" xfId="0" applyFill="1" applyBorder="1" applyAlignment="1">
      <alignment horizontal="center"/>
    </xf>
    <xf numFmtId="0" fontId="0" fillId="11" borderId="15" xfId="0" applyFill="1" applyBorder="1" applyAlignment="1">
      <alignment horizontal="center"/>
    </xf>
    <xf numFmtId="0" fontId="0" fillId="11" borderId="41" xfId="0" quotePrefix="1" applyFill="1" applyBorder="1" applyAlignment="1">
      <alignment horizontal="center"/>
    </xf>
    <xf numFmtId="0" fontId="0" fillId="8" borderId="2" xfId="0" applyFill="1" applyBorder="1" applyAlignment="1">
      <alignment horizontal="center"/>
    </xf>
    <xf numFmtId="0" fontId="0" fillId="8" borderId="15" xfId="0" applyFill="1" applyBorder="1" applyAlignment="1">
      <alignment horizontal="center"/>
    </xf>
    <xf numFmtId="0" fontId="0" fillId="8" borderId="41" xfId="0" quotePrefix="1" applyFill="1" applyBorder="1" applyAlignment="1">
      <alignment horizontal="center"/>
    </xf>
    <xf numFmtId="3" fontId="0" fillId="2" borderId="2" xfId="0" applyNumberFormat="1" applyFill="1" applyBorder="1" applyAlignment="1">
      <alignment horizontal="center"/>
    </xf>
    <xf numFmtId="0" fontId="0" fillId="3" borderId="81" xfId="0" applyFill="1" applyBorder="1" applyAlignment="1">
      <alignment horizontal="center"/>
    </xf>
    <xf numFmtId="3" fontId="0" fillId="3" borderId="56" xfId="0" applyNumberFormat="1" applyFill="1" applyBorder="1" applyAlignment="1">
      <alignment horizontal="left"/>
    </xf>
    <xf numFmtId="0" fontId="0" fillId="3" borderId="56" xfId="0" applyFill="1" applyBorder="1"/>
    <xf numFmtId="14" fontId="0" fillId="3" borderId="56" xfId="0" applyNumberFormat="1" applyFill="1" applyBorder="1"/>
    <xf numFmtId="0" fontId="0" fillId="3" borderId="56" xfId="0" applyFill="1" applyBorder="1" applyAlignment="1">
      <alignment horizontal="right"/>
    </xf>
    <xf numFmtId="0" fontId="0" fillId="3" borderId="56" xfId="0" applyFill="1" applyBorder="1" applyAlignment="1">
      <alignment horizontal="center" vertical="center"/>
    </xf>
    <xf numFmtId="0" fontId="0" fillId="3" borderId="56" xfId="0" applyFill="1" applyBorder="1" applyAlignment="1">
      <alignment horizontal="center"/>
    </xf>
    <xf numFmtId="0" fontId="0" fillId="3" borderId="55" xfId="0" applyFill="1" applyBorder="1" applyAlignment="1">
      <alignment horizontal="center"/>
    </xf>
    <xf numFmtId="0" fontId="0" fillId="3" borderId="0" xfId="0" applyFill="1" applyAlignment="1">
      <alignment horizontal="right"/>
    </xf>
    <xf numFmtId="0" fontId="0" fillId="3" borderId="0" xfId="0" applyFill="1" applyAlignment="1">
      <alignment horizontal="center" vertical="center"/>
    </xf>
    <xf numFmtId="0" fontId="2" fillId="20" borderId="0" xfId="0" applyFont="1" applyFill="1"/>
    <xf numFmtId="0" fontId="2" fillId="20" borderId="81" xfId="0" applyFont="1" applyFill="1" applyBorder="1"/>
    <xf numFmtId="0" fontId="2" fillId="20" borderId="56" xfId="0" applyFont="1" applyFill="1" applyBorder="1"/>
    <xf numFmtId="14" fontId="2" fillId="20" borderId="56" xfId="0" applyNumberFormat="1" applyFont="1" applyFill="1" applyBorder="1"/>
    <xf numFmtId="0" fontId="2" fillId="20" borderId="56" xfId="0" applyFont="1" applyFill="1" applyBorder="1" applyAlignment="1">
      <alignment horizontal="center"/>
    </xf>
    <xf numFmtId="0" fontId="2" fillId="20" borderId="0" xfId="0" applyFont="1" applyFill="1" applyAlignment="1">
      <alignment horizontal="center"/>
    </xf>
    <xf numFmtId="14" fontId="2" fillId="20" borderId="55" xfId="0" applyNumberFormat="1" applyFont="1" applyFill="1" applyBorder="1"/>
    <xf numFmtId="0" fontId="2" fillId="20" borderId="55" xfId="0" applyFont="1" applyFill="1" applyBorder="1" applyAlignment="1">
      <alignment horizontal="left"/>
    </xf>
    <xf numFmtId="0" fontId="2" fillId="20" borderId="55" xfId="0" applyFont="1" applyFill="1" applyBorder="1"/>
    <xf numFmtId="0" fontId="2" fillId="20" borderId="55" xfId="0" applyFont="1" applyFill="1" applyBorder="1" applyAlignment="1">
      <alignment horizontal="center"/>
    </xf>
    <xf numFmtId="0" fontId="2" fillId="20" borderId="82" xfId="0" applyFont="1" applyFill="1" applyBorder="1"/>
    <xf numFmtId="0" fontId="0" fillId="18" borderId="0" xfId="0" applyFill="1" applyAlignment="1">
      <alignment horizontal="center"/>
    </xf>
    <xf numFmtId="0" fontId="0" fillId="18" borderId="0" xfId="0" applyFill="1" applyAlignment="1">
      <alignment horizontal="left"/>
    </xf>
    <xf numFmtId="14" fontId="0" fillId="18" borderId="0" xfId="0" applyNumberFormat="1" applyFill="1"/>
    <xf numFmtId="0" fontId="0" fillId="18" borderId="0" xfId="0" applyFill="1"/>
    <xf numFmtId="0" fontId="0" fillId="18" borderId="0" xfId="0" applyFill="1" applyAlignment="1">
      <alignment horizontal="right"/>
    </xf>
    <xf numFmtId="0" fontId="0" fillId="18" borderId="0" xfId="0" applyFill="1" applyAlignment="1">
      <alignment horizontal="center" vertical="center"/>
    </xf>
    <xf numFmtId="0" fontId="27" fillId="23" borderId="0" xfId="0" applyFont="1" applyFill="1" applyAlignment="1">
      <alignment horizontal="left"/>
    </xf>
    <xf numFmtId="0" fontId="27" fillId="23" borderId="79" xfId="0" applyFont="1" applyFill="1" applyBorder="1" applyAlignment="1">
      <alignment horizontal="left"/>
    </xf>
    <xf numFmtId="14" fontId="27" fillId="23" borderId="54" xfId="0" applyNumberFormat="1" applyFont="1" applyFill="1" applyBorder="1" applyAlignment="1">
      <alignment horizontal="left"/>
    </xf>
    <xf numFmtId="0" fontId="27" fillId="23" borderId="53" xfId="0" applyFont="1" applyFill="1" applyBorder="1" applyAlignment="1">
      <alignment horizontal="left"/>
    </xf>
    <xf numFmtId="0" fontId="27" fillId="23" borderId="53" xfId="0" applyFont="1" applyFill="1" applyBorder="1" applyAlignment="1">
      <alignment horizontal="center" vertical="center"/>
    </xf>
    <xf numFmtId="0" fontId="27" fillId="23" borderId="53" xfId="0" applyFont="1" applyFill="1" applyBorder="1" applyAlignment="1">
      <alignment horizontal="center"/>
    </xf>
    <xf numFmtId="0" fontId="15" fillId="0" borderId="0" xfId="0" applyFont="1"/>
    <xf numFmtId="0" fontId="15" fillId="0" borderId="0" xfId="0" applyFont="1" applyAlignment="1">
      <alignment horizontal="center"/>
    </xf>
    <xf numFmtId="0" fontId="13" fillId="10" borderId="2" xfId="0" applyFont="1" applyFill="1" applyBorder="1"/>
    <xf numFmtId="14" fontId="0" fillId="0" borderId="0" xfId="0" applyNumberFormat="1"/>
    <xf numFmtId="0" fontId="0" fillId="0" borderId="0" xfId="0" applyAlignment="1">
      <alignment horizontal="left"/>
    </xf>
    <xf numFmtId="3" fontId="0" fillId="0" borderId="0" xfId="0" applyNumberFormat="1" applyAlignment="1">
      <alignment horizontal="center"/>
    </xf>
    <xf numFmtId="0" fontId="0" fillId="6" borderId="41" xfId="0" quotePrefix="1" applyFill="1" applyBorder="1" applyAlignment="1">
      <alignment horizontal="center"/>
    </xf>
    <xf numFmtId="0" fontId="0" fillId="6" borderId="72" xfId="0" applyFill="1" applyBorder="1" applyAlignment="1">
      <alignment horizontal="center"/>
    </xf>
    <xf numFmtId="0" fontId="2" fillId="6" borderId="0" xfId="0" applyFont="1" applyFill="1" applyAlignment="1">
      <alignment horizontal="center" vertical="center"/>
    </xf>
    <xf numFmtId="0" fontId="19" fillId="6" borderId="3" xfId="0" applyFont="1" applyFill="1" applyBorder="1" applyAlignment="1">
      <alignment horizontal="right" vertical="center"/>
    </xf>
    <xf numFmtId="0" fontId="34" fillId="24" borderId="8" xfId="0" applyFont="1" applyFill="1" applyBorder="1" applyAlignment="1">
      <alignment horizontal="left" vertical="top"/>
    </xf>
    <xf numFmtId="0" fontId="19" fillId="24" borderId="9" xfId="0" applyFont="1" applyFill="1" applyBorder="1" applyAlignment="1">
      <alignment horizontal="center" vertical="center"/>
    </xf>
    <xf numFmtId="0" fontId="19" fillId="24" borderId="10" xfId="0" applyFont="1" applyFill="1" applyBorder="1" applyAlignment="1">
      <alignment horizontal="center" vertical="center"/>
    </xf>
    <xf numFmtId="0" fontId="19" fillId="24" borderId="11" xfId="0" applyFont="1" applyFill="1" applyBorder="1" applyAlignment="1">
      <alignment horizontal="center" vertical="center"/>
    </xf>
    <xf numFmtId="0" fontId="19" fillId="24" borderId="0" xfId="0" applyFont="1" applyFill="1" applyAlignment="1">
      <alignment horizontal="center" vertical="center"/>
    </xf>
    <xf numFmtId="0" fontId="19" fillId="24" borderId="5" xfId="0" applyFont="1" applyFill="1" applyBorder="1" applyAlignment="1">
      <alignment horizontal="center" vertical="center"/>
    </xf>
    <xf numFmtId="0" fontId="19" fillId="24" borderId="0" xfId="0" quotePrefix="1" applyFont="1" applyFill="1" applyAlignment="1">
      <alignment horizontal="center" vertical="center"/>
    </xf>
    <xf numFmtId="0" fontId="19" fillId="24" borderId="12" xfId="0" applyFont="1" applyFill="1" applyBorder="1" applyAlignment="1">
      <alignment horizontal="center" vertical="center"/>
    </xf>
    <xf numFmtId="0" fontId="19" fillId="24" borderId="3" xfId="0" applyFont="1" applyFill="1" applyBorder="1" applyAlignment="1">
      <alignment horizontal="center" vertical="center"/>
    </xf>
    <xf numFmtId="0" fontId="19" fillId="24" borderId="13" xfId="0" applyFont="1" applyFill="1" applyBorder="1" applyAlignment="1">
      <alignment horizontal="center" vertical="center"/>
    </xf>
    <xf numFmtId="0" fontId="19" fillId="6" borderId="0" xfId="0" quotePrefix="1" applyFont="1" applyFill="1" applyAlignment="1">
      <alignment horizontal="center" vertical="center"/>
    </xf>
    <xf numFmtId="0" fontId="36" fillId="6" borderId="0" xfId="0" applyFont="1" applyFill="1" applyAlignment="1">
      <alignment horizontal="center" vertical="center"/>
    </xf>
    <xf numFmtId="0" fontId="0" fillId="11" borderId="0" xfId="0" applyFill="1"/>
    <xf numFmtId="0" fontId="5" fillId="25" borderId="0" xfId="0" applyFont="1" applyFill="1"/>
    <xf numFmtId="0" fontId="0" fillId="25" borderId="0" xfId="0" applyFill="1"/>
    <xf numFmtId="0" fontId="0" fillId="25" borderId="0" xfId="0" applyFill="1" applyAlignment="1">
      <alignment horizontal="center"/>
    </xf>
    <xf numFmtId="0" fontId="0" fillId="2" borderId="21" xfId="0" applyFill="1" applyBorder="1" applyAlignment="1">
      <alignment horizontal="center"/>
    </xf>
    <xf numFmtId="0" fontId="0" fillId="26" borderId="53" xfId="0" applyFill="1" applyBorder="1" applyAlignment="1">
      <alignment horizontal="center"/>
    </xf>
    <xf numFmtId="0" fontId="0" fillId="26" borderId="53" xfId="0" applyFill="1" applyBorder="1"/>
    <xf numFmtId="0" fontId="0" fillId="26" borderId="54" xfId="0" applyFill="1" applyBorder="1"/>
    <xf numFmtId="0" fontId="0" fillId="26" borderId="54" xfId="0" applyFill="1" applyBorder="1" applyAlignment="1">
      <alignment horizontal="center"/>
    </xf>
    <xf numFmtId="0" fontId="0" fillId="20" borderId="21" xfId="0" applyFill="1" applyBorder="1"/>
    <xf numFmtId="167" fontId="0" fillId="20" borderId="83" xfId="0" applyNumberFormat="1" applyFill="1" applyBorder="1"/>
    <xf numFmtId="0" fontId="26" fillId="0" borderId="0" xfId="0" applyFont="1"/>
    <xf numFmtId="0" fontId="13" fillId="27" borderId="85" xfId="0" applyFont="1" applyFill="1" applyBorder="1" applyAlignment="1">
      <alignment horizontal="left"/>
    </xf>
    <xf numFmtId="0" fontId="13" fillId="27" borderId="86" xfId="0" applyFont="1" applyFill="1" applyBorder="1" applyAlignment="1">
      <alignment horizontal="left"/>
    </xf>
    <xf numFmtId="0" fontId="13" fillId="27" borderId="87" xfId="0" applyFont="1" applyFill="1" applyBorder="1" applyAlignment="1">
      <alignment horizontal="left"/>
    </xf>
    <xf numFmtId="0" fontId="0" fillId="0" borderId="9" xfId="0" applyBorder="1"/>
    <xf numFmtId="0" fontId="0" fillId="0" borderId="10" xfId="0" applyBorder="1"/>
    <xf numFmtId="0" fontId="0" fillId="0" borderId="88" xfId="0" applyBorder="1" applyAlignment="1">
      <alignment horizontal="center"/>
    </xf>
    <xf numFmtId="0" fontId="0" fillId="0" borderId="89" xfId="0" applyBorder="1" applyAlignment="1">
      <alignment horizontal="center"/>
    </xf>
    <xf numFmtId="167" fontId="0" fillId="0" borderId="89" xfId="0" applyNumberFormat="1" applyBorder="1" applyAlignment="1">
      <alignment horizontal="center"/>
    </xf>
    <xf numFmtId="0" fontId="0" fillId="0" borderId="90" xfId="0" applyBorder="1" applyAlignment="1">
      <alignment horizontal="center"/>
    </xf>
    <xf numFmtId="0" fontId="0" fillId="0" borderId="5" xfId="0" applyBorder="1"/>
    <xf numFmtId="0" fontId="0" fillId="0" borderId="91" xfId="0" applyBorder="1" applyAlignment="1">
      <alignment horizontal="center"/>
    </xf>
    <xf numFmtId="0" fontId="0" fillId="0" borderId="92" xfId="0" applyBorder="1" applyAlignment="1">
      <alignment horizontal="center"/>
    </xf>
    <xf numFmtId="167" fontId="0" fillId="0" borderId="92" xfId="0" applyNumberFormat="1" applyBorder="1" applyAlignment="1">
      <alignment horizontal="center"/>
    </xf>
    <xf numFmtId="0" fontId="0" fillId="0" borderId="93" xfId="0" applyBorder="1" applyAlignment="1">
      <alignment horizontal="center"/>
    </xf>
    <xf numFmtId="0" fontId="0" fillId="0" borderId="13" xfId="0" applyBorder="1"/>
    <xf numFmtId="0" fontId="0" fillId="6" borderId="0" xfId="0" applyFill="1"/>
    <xf numFmtId="0" fontId="5" fillId="11" borderId="0" xfId="0" applyFont="1" applyFill="1"/>
    <xf numFmtId="0" fontId="0" fillId="11" borderId="0" xfId="0" applyFill="1" applyAlignment="1">
      <alignment horizontal="center" vertical="center"/>
    </xf>
    <xf numFmtId="0" fontId="0" fillId="11" borderId="0" xfId="0" applyFill="1" applyAlignment="1">
      <alignment horizontal="center"/>
    </xf>
    <xf numFmtId="0" fontId="0" fillId="11" borderId="0" xfId="0" applyFill="1" applyAlignment="1">
      <alignment horizontal="righ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2" fillId="0" borderId="0" xfId="0" applyFont="1" applyAlignment="1">
      <alignment horizontal="center" vertical="center"/>
    </xf>
    <xf numFmtId="164" fontId="27" fillId="0" borderId="0" xfId="0" applyNumberFormat="1" applyFont="1" applyAlignment="1">
      <alignment horizontal="center"/>
    </xf>
    <xf numFmtId="0" fontId="0" fillId="6" borderId="4" xfId="0" quotePrefix="1" applyFill="1" applyBorder="1" applyAlignment="1">
      <alignment horizontal="center"/>
    </xf>
    <xf numFmtId="0" fontId="0" fillId="6" borderId="14" xfId="0" applyFill="1" applyBorder="1" applyAlignment="1">
      <alignment horizontal="center"/>
    </xf>
    <xf numFmtId="0" fontId="0" fillId="6" borderId="14" xfId="0" quotePrefix="1" applyFill="1" applyBorder="1" applyAlignment="1">
      <alignment horizontal="center"/>
    </xf>
    <xf numFmtId="0" fontId="37" fillId="6" borderId="40" xfId="0" applyFont="1" applyFill="1" applyBorder="1" applyAlignment="1">
      <alignment horizontal="center"/>
    </xf>
    <xf numFmtId="0" fontId="38" fillId="6" borderId="0" xfId="0" applyFont="1" applyFill="1" applyAlignment="1">
      <alignment horizontal="center" vertical="center" wrapText="1"/>
    </xf>
    <xf numFmtId="0" fontId="0" fillId="6" borderId="2" xfId="0" applyFill="1" applyBorder="1" applyAlignment="1">
      <alignment horizontal="center" vertical="center"/>
    </xf>
    <xf numFmtId="14" fontId="0" fillId="11" borderId="0" xfId="0" applyNumberFormat="1" applyFill="1"/>
    <xf numFmtId="0" fontId="0" fillId="2" borderId="2" xfId="0" applyFill="1" applyBorder="1"/>
    <xf numFmtId="0" fontId="5" fillId="11" borderId="0" xfId="0" applyFont="1" applyFill="1" applyAlignment="1">
      <alignment horizontal="center" vertical="center"/>
    </xf>
    <xf numFmtId="3" fontId="0" fillId="0" borderId="0" xfId="0" quotePrefix="1" applyNumberFormat="1" applyAlignment="1">
      <alignment horizontal="center"/>
    </xf>
    <xf numFmtId="0" fontId="0" fillId="0" borderId="94" xfId="0" applyBorder="1"/>
    <xf numFmtId="0" fontId="0" fillId="0" borderId="94" xfId="0" applyBorder="1" applyAlignment="1">
      <alignment horizontal="center"/>
    </xf>
    <xf numFmtId="0" fontId="0" fillId="0" borderId="95" xfId="0" applyBorder="1"/>
    <xf numFmtId="0" fontId="0" fillId="0" borderId="96" xfId="0" applyBorder="1"/>
    <xf numFmtId="0" fontId="36" fillId="10" borderId="0" xfId="0" applyFont="1" applyFill="1" applyAlignment="1">
      <alignment horizontal="center" vertical="center"/>
    </xf>
    <xf numFmtId="0" fontId="14" fillId="10" borderId="0" xfId="0" applyFont="1" applyFill="1" applyAlignment="1">
      <alignment horizontal="center" vertical="center"/>
    </xf>
    <xf numFmtId="0" fontId="36" fillId="10" borderId="97" xfId="0" applyFont="1" applyFill="1" applyBorder="1" applyAlignment="1">
      <alignment horizontal="center" vertical="center"/>
    </xf>
    <xf numFmtId="0" fontId="14" fillId="10" borderId="97" xfId="0" applyFont="1" applyFill="1" applyBorder="1" applyAlignment="1">
      <alignment horizontal="center" vertical="center"/>
    </xf>
    <xf numFmtId="0" fontId="36" fillId="10" borderId="98" xfId="0" applyFont="1" applyFill="1" applyBorder="1" applyAlignment="1">
      <alignment horizontal="center" vertical="center"/>
    </xf>
    <xf numFmtId="0" fontId="36" fillId="10" borderId="99" xfId="0" applyFont="1" applyFill="1" applyBorder="1" applyAlignment="1">
      <alignment horizontal="center" vertical="center"/>
    </xf>
    <xf numFmtId="0" fontId="36" fillId="10" borderId="66" xfId="0" applyFont="1" applyFill="1" applyBorder="1" applyAlignment="1">
      <alignment horizontal="center" vertical="center"/>
    </xf>
    <xf numFmtId="0" fontId="36" fillId="10" borderId="100" xfId="0" applyFont="1" applyFill="1" applyBorder="1" applyAlignment="1">
      <alignment horizontal="center" vertical="center"/>
    </xf>
    <xf numFmtId="0" fontId="36" fillId="10" borderId="68" xfId="0" applyFont="1" applyFill="1" applyBorder="1" applyAlignment="1">
      <alignment horizontal="center" vertical="center"/>
    </xf>
    <xf numFmtId="0" fontId="36" fillId="10" borderId="69" xfId="0" applyFont="1" applyFill="1" applyBorder="1" applyAlignment="1">
      <alignment horizontal="center" vertical="center"/>
    </xf>
    <xf numFmtId="0" fontId="19" fillId="6" borderId="5" xfId="0" applyFont="1" applyFill="1" applyBorder="1" applyAlignment="1">
      <alignment horizontal="right" vertical="center"/>
    </xf>
    <xf numFmtId="14" fontId="19" fillId="6" borderId="0" xfId="0" applyNumberFormat="1" applyFont="1" applyFill="1" applyAlignment="1">
      <alignment horizontal="left" vertical="center"/>
    </xf>
    <xf numFmtId="0" fontId="16" fillId="6" borderId="0" xfId="0" applyFont="1" applyFill="1" applyAlignment="1">
      <alignment horizontal="left" vertical="center"/>
    </xf>
    <xf numFmtId="0" fontId="0" fillId="0" borderId="0" xfId="0" applyAlignment="1">
      <alignment horizontal="center" vertical="center" wrapText="1"/>
    </xf>
    <xf numFmtId="167" fontId="40" fillId="0" borderId="0" xfId="0" applyNumberFormat="1" applyFont="1" applyAlignment="1">
      <alignment horizontal="center" vertical="center" wrapText="1"/>
    </xf>
    <xf numFmtId="0" fontId="41" fillId="0" borderId="0" xfId="0" applyFont="1" applyAlignment="1">
      <alignment horizontal="center" vertical="center" wrapText="1"/>
    </xf>
    <xf numFmtId="0" fontId="42" fillId="0" borderId="0" xfId="0" applyFont="1" applyAlignment="1">
      <alignment horizontal="center" vertical="center" wrapText="1"/>
    </xf>
    <xf numFmtId="167" fontId="42" fillId="0" borderId="0" xfId="0" applyNumberFormat="1" applyFont="1" applyAlignment="1">
      <alignment horizontal="center" vertical="center" wrapText="1"/>
    </xf>
    <xf numFmtId="2" fontId="39" fillId="0" borderId="0" xfId="4" applyNumberFormat="1" applyAlignment="1" applyProtection="1">
      <alignment horizontal="center" vertical="center" wrapText="1"/>
    </xf>
    <xf numFmtId="164" fontId="0" fillId="0" borderId="0" xfId="0" applyNumberFormat="1" applyAlignment="1">
      <alignment horizontal="center" vertical="center" wrapText="1"/>
    </xf>
    <xf numFmtId="4" fontId="41" fillId="0" borderId="0" xfId="0" applyNumberFormat="1" applyFont="1" applyAlignment="1">
      <alignment horizontal="center" vertical="center" wrapText="1"/>
    </xf>
    <xf numFmtId="164" fontId="41" fillId="0" borderId="0" xfId="0" applyNumberFormat="1" applyFont="1" applyAlignment="1">
      <alignment horizontal="center" vertical="center" wrapText="1"/>
    </xf>
    <xf numFmtId="167" fontId="43" fillId="28" borderId="2" xfId="0" applyNumberFormat="1" applyFont="1" applyFill="1" applyBorder="1" applyAlignment="1">
      <alignment horizontal="center" vertical="center" wrapText="1"/>
    </xf>
    <xf numFmtId="167" fontId="43" fillId="28" borderId="2" xfId="0" applyNumberFormat="1" applyFont="1" applyFill="1" applyBorder="1" applyAlignment="1">
      <alignment horizontal="center" vertical="center" textRotation="90" wrapText="1"/>
    </xf>
    <xf numFmtId="0" fontId="44" fillId="29" borderId="2" xfId="0" applyFont="1" applyFill="1" applyBorder="1" applyAlignment="1">
      <alignment horizontal="center" vertical="center" wrapText="1"/>
    </xf>
    <xf numFmtId="0" fontId="45" fillId="30" borderId="2" xfId="0" applyFont="1" applyFill="1" applyBorder="1" applyAlignment="1">
      <alignment horizontal="center" vertical="center" wrapText="1"/>
    </xf>
    <xf numFmtId="0" fontId="45" fillId="30" borderId="2" xfId="0" applyFont="1" applyFill="1" applyBorder="1" applyAlignment="1">
      <alignment horizontal="center" vertical="center" textRotation="90" wrapText="1"/>
    </xf>
    <xf numFmtId="0" fontId="0" fillId="30" borderId="2" xfId="0" applyFill="1" applyBorder="1" applyAlignment="1">
      <alignment horizontal="center" vertical="center" textRotation="90" wrapText="1"/>
    </xf>
    <xf numFmtId="164" fontId="45" fillId="30" borderId="2" xfId="0" applyNumberFormat="1" applyFont="1" applyFill="1" applyBorder="1" applyAlignment="1">
      <alignment horizontal="center" vertical="center" wrapText="1"/>
    </xf>
    <xf numFmtId="0" fontId="46" fillId="31" borderId="2" xfId="0" applyFont="1" applyFill="1" applyBorder="1" applyAlignment="1">
      <alignment horizontal="center" vertical="center" wrapText="1"/>
    </xf>
    <xf numFmtId="168" fontId="42" fillId="0" borderId="2" xfId="0" applyNumberFormat="1" applyFont="1" applyBorder="1" applyAlignment="1">
      <alignment horizontal="center" vertical="center" wrapText="1"/>
    </xf>
    <xf numFmtId="0" fontId="47" fillId="0" borderId="2" xfId="0" applyFont="1" applyBorder="1" applyAlignment="1">
      <alignment horizontal="center" vertical="center" wrapText="1"/>
    </xf>
    <xf numFmtId="167" fontId="45" fillId="0" borderId="2" xfId="0" applyNumberFormat="1" applyFont="1" applyBorder="1" applyAlignment="1">
      <alignment horizontal="center" vertical="center" wrapText="1"/>
    </xf>
    <xf numFmtId="2" fontId="47" fillId="0" borderId="2" xfId="0" applyNumberFormat="1" applyFont="1" applyBorder="1" applyAlignment="1">
      <alignment horizontal="center" vertical="center" wrapText="1"/>
    </xf>
    <xf numFmtId="43" fontId="47" fillId="0" borderId="2" xfId="0" applyNumberFormat="1" applyFont="1" applyBorder="1" applyAlignment="1">
      <alignment horizontal="center" vertical="center" wrapText="1"/>
    </xf>
    <xf numFmtId="168" fontId="42" fillId="4" borderId="2" xfId="0" applyNumberFormat="1" applyFont="1" applyFill="1" applyBorder="1" applyAlignment="1">
      <alignment horizontal="center" vertical="center" wrapText="1"/>
    </xf>
    <xf numFmtId="0" fontId="47" fillId="4" borderId="2" xfId="0" applyFont="1" applyFill="1" applyBorder="1" applyAlignment="1">
      <alignment horizontal="center" vertical="center" wrapText="1"/>
    </xf>
    <xf numFmtId="167" fontId="45" fillId="4" borderId="2" xfId="0" applyNumberFormat="1" applyFont="1" applyFill="1" applyBorder="1" applyAlignment="1">
      <alignment horizontal="center" vertical="center" wrapText="1"/>
    </xf>
    <xf numFmtId="2" fontId="47" fillId="4" borderId="2" xfId="0" applyNumberFormat="1" applyFont="1" applyFill="1" applyBorder="1" applyAlignment="1">
      <alignment horizontal="center" vertical="center" wrapText="1"/>
    </xf>
    <xf numFmtId="43" fontId="47" fillId="4" borderId="2" xfId="0" applyNumberFormat="1" applyFont="1" applyFill="1" applyBorder="1" applyAlignment="1">
      <alignment horizontal="center" vertical="center" wrapText="1"/>
    </xf>
    <xf numFmtId="0" fontId="19" fillId="0" borderId="0" xfId="0" applyFont="1" applyAlignment="1">
      <alignment vertical="center" wrapText="1"/>
    </xf>
    <xf numFmtId="0" fontId="39" fillId="0" borderId="0" xfId="4" applyAlignment="1" applyProtection="1"/>
    <xf numFmtId="0" fontId="13" fillId="33" borderId="2" xfId="0" applyFont="1" applyFill="1" applyBorder="1"/>
    <xf numFmtId="0" fontId="15" fillId="0" borderId="2" xfId="0" applyFont="1" applyBorder="1"/>
    <xf numFmtId="0" fontId="15" fillId="0" borderId="2" xfId="0" applyFont="1" applyBorder="1" applyAlignment="1">
      <alignment horizontal="center"/>
    </xf>
    <xf numFmtId="0" fontId="39" fillId="0" borderId="0" xfId="4"/>
    <xf numFmtId="0" fontId="19" fillId="17" borderId="0" xfId="0" applyFont="1" applyFill="1" applyAlignment="1">
      <alignment horizontal="center" vertical="center"/>
    </xf>
    <xf numFmtId="0" fontId="16" fillId="17" borderId="0" xfId="0" applyFont="1" applyFill="1" applyAlignment="1">
      <alignment horizontal="center" vertical="center"/>
    </xf>
    <xf numFmtId="0" fontId="16" fillId="17" borderId="0" xfId="0" quotePrefix="1" applyFont="1" applyFill="1" applyAlignment="1">
      <alignment horizontal="center" vertical="center"/>
    </xf>
    <xf numFmtId="0" fontId="0" fillId="6" borderId="0" xfId="0" applyFill="1" applyAlignment="1">
      <alignment horizontal="center"/>
    </xf>
    <xf numFmtId="0" fontId="0" fillId="6" borderId="0" xfId="0" quotePrefix="1" applyFill="1" applyAlignment="1">
      <alignment horizontal="center"/>
    </xf>
    <xf numFmtId="166" fontId="0" fillId="6" borderId="0" xfId="0" applyNumberFormat="1" applyFill="1" applyAlignment="1">
      <alignment horizontal="center"/>
    </xf>
    <xf numFmtId="167" fontId="19" fillId="17" borderId="2" xfId="0" applyNumberFormat="1" applyFont="1" applyFill="1" applyBorder="1" applyAlignment="1">
      <alignment horizontal="center" vertical="center"/>
    </xf>
    <xf numFmtId="0" fontId="48" fillId="10" borderId="58" xfId="0" applyFont="1" applyFill="1" applyBorder="1" applyAlignment="1">
      <alignment horizontal="left" vertical="center"/>
    </xf>
    <xf numFmtId="0" fontId="27" fillId="0" borderId="0" xfId="0" applyFont="1"/>
    <xf numFmtId="0" fontId="13" fillId="34" borderId="3" xfId="0" applyFont="1" applyFill="1" applyBorder="1"/>
    <xf numFmtId="0" fontId="9" fillId="8" borderId="2" xfId="0" applyFont="1" applyFill="1" applyBorder="1"/>
    <xf numFmtId="0" fontId="0" fillId="4" borderId="2" xfId="0" applyFill="1" applyBorder="1"/>
    <xf numFmtId="0" fontId="0" fillId="4" borderId="2" xfId="0" applyFill="1" applyBorder="1" applyAlignment="1">
      <alignment horizontal="center"/>
    </xf>
    <xf numFmtId="0" fontId="0" fillId="20" borderId="104" xfId="0" applyFill="1" applyBorder="1"/>
    <xf numFmtId="14" fontId="0" fillId="20" borderId="105" xfId="0" applyNumberFormat="1" applyFill="1" applyBorder="1"/>
    <xf numFmtId="0" fontId="0" fillId="20" borderId="54" xfId="0" applyFill="1" applyBorder="1"/>
    <xf numFmtId="0" fontId="0" fillId="20" borderId="54" xfId="0" applyFill="1" applyBorder="1" applyAlignment="1">
      <alignment horizontal="center"/>
    </xf>
    <xf numFmtId="44" fontId="0" fillId="20" borderId="54" xfId="1" applyFont="1" applyFill="1" applyBorder="1"/>
    <xf numFmtId="14" fontId="0" fillId="20" borderId="83" xfId="0" applyNumberFormat="1" applyFill="1" applyBorder="1"/>
    <xf numFmtId="44" fontId="0" fillId="20" borderId="55" xfId="1" applyFont="1" applyFill="1" applyBorder="1"/>
    <xf numFmtId="44" fontId="0" fillId="20" borderId="106" xfId="1" applyFont="1" applyFill="1" applyBorder="1"/>
    <xf numFmtId="44" fontId="51" fillId="21" borderId="2" xfId="1" applyFont="1" applyFill="1" applyBorder="1" applyProtection="1">
      <protection locked="0"/>
    </xf>
    <xf numFmtId="0" fontId="51" fillId="0" borderId="0" xfId="0" applyFont="1" applyProtection="1">
      <protection locked="0"/>
    </xf>
    <xf numFmtId="44" fontId="51" fillId="0" borderId="0" xfId="1" applyFont="1" applyFill="1" applyBorder="1" applyProtection="1">
      <protection locked="0"/>
    </xf>
    <xf numFmtId="167" fontId="51" fillId="0" borderId="0" xfId="0" applyNumberFormat="1" applyFont="1" applyAlignment="1" applyProtection="1">
      <alignment horizontal="center"/>
      <protection locked="0"/>
    </xf>
    <xf numFmtId="169" fontId="51" fillId="0" borderId="0" xfId="0" applyNumberFormat="1" applyFont="1" applyProtection="1">
      <protection locked="0"/>
    </xf>
    <xf numFmtId="0" fontId="0" fillId="5" borderId="0" xfId="0" quotePrefix="1" applyFill="1"/>
    <xf numFmtId="44" fontId="0" fillId="5" borderId="0" xfId="0" applyNumberFormat="1" applyFill="1"/>
    <xf numFmtId="166" fontId="0" fillId="5" borderId="2" xfId="0" applyNumberFormat="1" applyFill="1" applyBorder="1"/>
    <xf numFmtId="44" fontId="0" fillId="5" borderId="0" xfId="0" quotePrefix="1" applyNumberFormat="1" applyFill="1"/>
    <xf numFmtId="0" fontId="0" fillId="2" borderId="0" xfId="0" applyFill="1"/>
    <xf numFmtId="0" fontId="53" fillId="2" borderId="0" xfId="0" applyFont="1" applyFill="1"/>
    <xf numFmtId="0" fontId="54" fillId="2" borderId="0" xfId="0" applyFont="1" applyFill="1"/>
    <xf numFmtId="0" fontId="15" fillId="2" borderId="0" xfId="0" applyFont="1" applyFill="1"/>
    <xf numFmtId="0" fontId="55" fillId="2" borderId="0" xfId="0" applyFont="1" applyFill="1"/>
    <xf numFmtId="170" fontId="0" fillId="2" borderId="2" xfId="0" applyNumberFormat="1" applyFill="1" applyBorder="1"/>
    <xf numFmtId="44" fontId="0" fillId="2" borderId="2" xfId="1" applyFont="1" applyFill="1" applyBorder="1"/>
    <xf numFmtId="0" fontId="57" fillId="2" borderId="0" xfId="0" applyFont="1" applyFill="1"/>
    <xf numFmtId="0" fontId="58" fillId="2" borderId="0" xfId="0" applyFont="1" applyFill="1"/>
    <xf numFmtId="16" fontId="0" fillId="2" borderId="2" xfId="0" applyNumberFormat="1" applyFill="1" applyBorder="1"/>
    <xf numFmtId="0" fontId="53" fillId="2" borderId="0" xfId="0" applyFont="1" applyFill="1" applyAlignment="1">
      <alignment vertical="top"/>
    </xf>
    <xf numFmtId="0" fontId="29" fillId="2" borderId="0" xfId="0" applyFont="1" applyFill="1"/>
    <xf numFmtId="0" fontId="59" fillId="2" borderId="0" xfId="0" applyFont="1" applyFill="1"/>
    <xf numFmtId="0" fontId="59" fillId="2" borderId="0" xfId="0" applyFont="1" applyFill="1" applyAlignment="1">
      <alignment horizontal="right"/>
    </xf>
    <xf numFmtId="44" fontId="59" fillId="2" borderId="0" xfId="0" quotePrefix="1" applyNumberFormat="1" applyFont="1" applyFill="1"/>
    <xf numFmtId="0" fontId="60" fillId="2" borderId="0" xfId="0" applyFont="1" applyFill="1"/>
    <xf numFmtId="0" fontId="60" fillId="2" borderId="0" xfId="0" applyFont="1" applyFill="1" applyAlignment="1">
      <alignment horizontal="right"/>
    </xf>
    <xf numFmtId="44" fontId="60" fillId="2" borderId="0" xfId="0" quotePrefix="1" applyNumberFormat="1" applyFont="1" applyFill="1"/>
    <xf numFmtId="0" fontId="61" fillId="2" borderId="0" xfId="0" applyFont="1" applyFill="1"/>
    <xf numFmtId="0" fontId="62" fillId="2" borderId="0" xfId="0" applyFont="1" applyFill="1" applyAlignment="1">
      <alignment horizontal="right"/>
    </xf>
    <xf numFmtId="0" fontId="62" fillId="2" borderId="0" xfId="0" quotePrefix="1" applyFont="1" applyFill="1" applyAlignment="1">
      <alignment horizontal="right"/>
    </xf>
    <xf numFmtId="0" fontId="0" fillId="2" borderId="3" xfId="0" applyFill="1" applyBorder="1"/>
    <xf numFmtId="0" fontId="63" fillId="2" borderId="0" xfId="0" applyFont="1" applyFill="1"/>
    <xf numFmtId="0" fontId="0" fillId="2" borderId="5" xfId="0" applyFill="1" applyBorder="1"/>
    <xf numFmtId="0" fontId="0" fillId="2" borderId="13" xfId="0" applyFill="1" applyBorder="1"/>
    <xf numFmtId="44" fontId="0" fillId="0" borderId="0" xfId="1" applyFont="1" applyFill="1"/>
    <xf numFmtId="166" fontId="0" fillId="0" borderId="0" xfId="0" applyNumberFormat="1"/>
    <xf numFmtId="44" fontId="0" fillId="0" borderId="3" xfId="1" applyFont="1" applyFill="1" applyBorder="1"/>
    <xf numFmtId="0" fontId="18" fillId="17" borderId="0" xfId="0" quotePrefix="1" applyFont="1" applyFill="1" applyAlignment="1">
      <alignment horizontal="left" vertical="center"/>
    </xf>
    <xf numFmtId="0" fontId="18" fillId="6" borderId="0" xfId="0" applyFont="1" applyFill="1" applyAlignment="1">
      <alignment horizontal="center" vertical="center" wrapText="1"/>
    </xf>
    <xf numFmtId="0" fontId="18" fillId="6" borderId="3" xfId="0" applyFont="1" applyFill="1" applyBorder="1" applyAlignment="1">
      <alignment horizontal="center" vertical="center" wrapText="1"/>
    </xf>
    <xf numFmtId="166" fontId="0" fillId="0" borderId="0" xfId="0" quotePrefix="1" applyNumberFormat="1"/>
    <xf numFmtId="167" fontId="19" fillId="6" borderId="2" xfId="0" quotePrefix="1" applyNumberFormat="1" applyFont="1" applyFill="1" applyBorder="1" applyAlignment="1">
      <alignment horizontal="center" vertical="center"/>
    </xf>
    <xf numFmtId="14" fontId="16" fillId="6" borderId="0" xfId="0" applyNumberFormat="1" applyFont="1" applyFill="1" applyAlignment="1">
      <alignment horizontal="center" vertical="center"/>
    </xf>
    <xf numFmtId="167" fontId="16" fillId="17" borderId="2" xfId="0" quotePrefix="1" applyNumberFormat="1" applyFont="1" applyFill="1" applyBorder="1" applyAlignment="1">
      <alignment horizontal="center" vertical="center"/>
    </xf>
    <xf numFmtId="0" fontId="19" fillId="17" borderId="0" xfId="0" quotePrefix="1" applyFont="1" applyFill="1" applyAlignment="1">
      <alignment horizontal="center" vertical="center"/>
    </xf>
    <xf numFmtId="3" fontId="19" fillId="17" borderId="0" xfId="0" quotePrefix="1" applyNumberFormat="1" applyFont="1" applyFill="1" applyAlignment="1">
      <alignment horizontal="center" vertical="center"/>
    </xf>
    <xf numFmtId="0" fontId="66" fillId="6" borderId="0" xfId="0" applyFont="1" applyFill="1" applyAlignment="1">
      <alignment horizontal="center" vertical="center"/>
    </xf>
    <xf numFmtId="3" fontId="19" fillId="0" borderId="0" xfId="0" applyNumberFormat="1" applyFont="1" applyAlignment="1">
      <alignment horizontal="center" vertical="center"/>
    </xf>
    <xf numFmtId="0" fontId="18" fillId="6" borderId="0" xfId="0" applyFont="1" applyFill="1" applyAlignment="1">
      <alignment horizontal="left" vertical="center"/>
    </xf>
    <xf numFmtId="0" fontId="64" fillId="6" borderId="0" xfId="0" applyFont="1" applyFill="1" applyAlignment="1">
      <alignment horizontal="center" vertical="center"/>
    </xf>
    <xf numFmtId="0" fontId="36" fillId="6" borderId="3" xfId="0" applyFont="1" applyFill="1" applyBorder="1" applyAlignment="1">
      <alignment horizontal="center" vertical="center"/>
    </xf>
    <xf numFmtId="0" fontId="19" fillId="17" borderId="2" xfId="0" applyFont="1" applyFill="1" applyBorder="1" applyAlignment="1">
      <alignment horizontal="center" vertical="center"/>
    </xf>
    <xf numFmtId="0" fontId="0" fillId="6" borderId="107" xfId="0" applyFill="1" applyBorder="1" applyAlignment="1">
      <alignment horizontal="center"/>
    </xf>
    <xf numFmtId="0" fontId="35" fillId="6" borderId="0" xfId="0" applyFont="1" applyFill="1" applyAlignment="1">
      <alignment horizontal="left" vertical="center"/>
    </xf>
    <xf numFmtId="0" fontId="0" fillId="6" borderId="37" xfId="0" applyFill="1" applyBorder="1" applyAlignment="1">
      <alignment horizontal="left"/>
    </xf>
    <xf numFmtId="0" fontId="0" fillId="12" borderId="2" xfId="0" applyFill="1" applyBorder="1" applyAlignment="1">
      <alignment horizontal="center"/>
    </xf>
    <xf numFmtId="0" fontId="0" fillId="12" borderId="15" xfId="0" applyFill="1" applyBorder="1" applyAlignment="1">
      <alignment horizontal="center"/>
    </xf>
    <xf numFmtId="0" fontId="0" fillId="36" borderId="2" xfId="0" applyFill="1" applyBorder="1" applyAlignment="1">
      <alignment horizontal="center"/>
    </xf>
    <xf numFmtId="0" fontId="0" fillId="36" borderId="15" xfId="0" applyFill="1" applyBorder="1" applyAlignment="1">
      <alignment horizontal="center"/>
    </xf>
    <xf numFmtId="0" fontId="19" fillId="2" borderId="2" xfId="0" quotePrefix="1" applyFont="1" applyFill="1" applyBorder="1" applyAlignment="1">
      <alignment horizontal="center" vertical="center"/>
    </xf>
    <xf numFmtId="0" fontId="68" fillId="6" borderId="0" xfId="0" applyFont="1" applyFill="1" applyAlignment="1">
      <alignment horizontal="center" vertical="center"/>
    </xf>
    <xf numFmtId="0" fontId="0" fillId="18" borderId="0" xfId="0" quotePrefix="1" applyFill="1" applyAlignment="1">
      <alignment horizontal="center"/>
    </xf>
    <xf numFmtId="0" fontId="65" fillId="17" borderId="0" xfId="0" quotePrefix="1" applyFont="1" applyFill="1" applyAlignment="1">
      <alignment horizontal="left" vertical="center"/>
    </xf>
    <xf numFmtId="0" fontId="49" fillId="6" borderId="0" xfId="0" applyFont="1" applyFill="1" applyAlignment="1">
      <alignment horizontal="center" vertical="center"/>
    </xf>
    <xf numFmtId="0" fontId="16" fillId="6" borderId="108" xfId="0" applyFont="1" applyFill="1" applyBorder="1" applyAlignment="1">
      <alignment horizontal="center" vertical="center"/>
    </xf>
    <xf numFmtId="0" fontId="0" fillId="6" borderId="109" xfId="0" applyFill="1" applyBorder="1" applyAlignment="1">
      <alignment horizontal="center"/>
    </xf>
    <xf numFmtId="0" fontId="0" fillId="6" borderId="111" xfId="0" applyFill="1" applyBorder="1" applyAlignment="1">
      <alignment horizontal="center"/>
    </xf>
    <xf numFmtId="0" fontId="0" fillId="6" borderId="110" xfId="0" applyFill="1" applyBorder="1" applyAlignment="1">
      <alignment horizontal="center"/>
    </xf>
    <xf numFmtId="0" fontId="0" fillId="6" borderId="112" xfId="0" applyFill="1" applyBorder="1" applyAlignment="1">
      <alignment horizontal="center"/>
    </xf>
    <xf numFmtId="0" fontId="0" fillId="6" borderId="113" xfId="0" applyFill="1" applyBorder="1" applyAlignment="1">
      <alignment horizontal="center"/>
    </xf>
    <xf numFmtId="0" fontId="0" fillId="6" borderId="114" xfId="0" applyFill="1" applyBorder="1" applyAlignment="1">
      <alignment horizontal="center"/>
    </xf>
    <xf numFmtId="0" fontId="0" fillId="6" borderId="115" xfId="0" applyFill="1" applyBorder="1" applyAlignment="1">
      <alignment horizontal="center"/>
    </xf>
    <xf numFmtId="0" fontId="0" fillId="6" borderId="116" xfId="0" applyFill="1" applyBorder="1" applyAlignment="1">
      <alignment horizontal="center"/>
    </xf>
    <xf numFmtId="0" fontId="0" fillId="6" borderId="117" xfId="0" applyFill="1" applyBorder="1" applyAlignment="1">
      <alignment horizontal="center"/>
    </xf>
    <xf numFmtId="0" fontId="18" fillId="17" borderId="0" xfId="0" quotePrefix="1" applyFont="1" applyFill="1" applyAlignment="1">
      <alignment horizontal="center" vertical="center"/>
    </xf>
    <xf numFmtId="0" fontId="75" fillId="0" borderId="0" xfId="0" applyFont="1"/>
    <xf numFmtId="166" fontId="74" fillId="37" borderId="118" xfId="5" quotePrefix="1" applyNumberFormat="1"/>
    <xf numFmtId="0" fontId="74" fillId="37" borderId="118" xfId="5"/>
    <xf numFmtId="44" fontId="74" fillId="37" borderId="118" xfId="5" applyNumberFormat="1"/>
    <xf numFmtId="44" fontId="74" fillId="37" borderId="119" xfId="5" applyNumberFormat="1" applyBorder="1"/>
    <xf numFmtId="0" fontId="1" fillId="0" borderId="0" xfId="0" applyFont="1"/>
    <xf numFmtId="1" fontId="50" fillId="0" borderId="0" xfId="0" applyNumberFormat="1" applyFont="1" applyAlignment="1">
      <alignment horizontal="center"/>
    </xf>
    <xf numFmtId="1" fontId="51" fillId="0" borderId="0" xfId="0" applyNumberFormat="1" applyFont="1" applyProtection="1">
      <protection locked="0"/>
    </xf>
    <xf numFmtId="1" fontId="51" fillId="0" borderId="0" xfId="1" applyNumberFormat="1" applyFont="1" applyFill="1" applyBorder="1" applyProtection="1">
      <protection locked="0"/>
    </xf>
    <xf numFmtId="1" fontId="51" fillId="0" borderId="0" xfId="0" applyNumberFormat="1" applyFont="1" applyAlignment="1" applyProtection="1">
      <alignment horizontal="center"/>
      <protection locked="0"/>
    </xf>
    <xf numFmtId="1" fontId="2" fillId="0" borderId="0" xfId="0" applyNumberFormat="1" applyFont="1" applyAlignment="1" applyProtection="1">
      <alignment horizontal="center"/>
      <protection locked="0"/>
    </xf>
    <xf numFmtId="0" fontId="74" fillId="37" borderId="119" xfId="5" applyBorder="1"/>
    <xf numFmtId="0" fontId="13" fillId="38" borderId="0" xfId="0" applyFont="1" applyFill="1"/>
    <xf numFmtId="0" fontId="0" fillId="35" borderId="3" xfId="0" applyFill="1" applyBorder="1"/>
    <xf numFmtId="0" fontId="0" fillId="0" borderId="120" xfId="0" applyBorder="1"/>
    <xf numFmtId="0" fontId="0" fillId="35" borderId="14" xfId="0" applyFill="1" applyBorder="1"/>
    <xf numFmtId="0" fontId="0" fillId="0" borderId="14" xfId="0" applyBorder="1"/>
    <xf numFmtId="0" fontId="0" fillId="0" borderId="121" xfId="0" applyBorder="1"/>
    <xf numFmtId="0" fontId="0" fillId="0" borderId="100" xfId="0" applyBorder="1"/>
    <xf numFmtId="0" fontId="0" fillId="0" borderId="69" xfId="0" applyBorder="1"/>
    <xf numFmtId="0" fontId="74" fillId="37" borderId="125" xfId="5" applyBorder="1"/>
    <xf numFmtId="0" fontId="74" fillId="37" borderId="126" xfId="5" applyBorder="1"/>
    <xf numFmtId="0" fontId="69" fillId="3" borderId="65" xfId="0" applyFont="1" applyFill="1" applyBorder="1"/>
    <xf numFmtId="0" fontId="69" fillId="3" borderId="62" xfId="0" applyFont="1" applyFill="1" applyBorder="1"/>
    <xf numFmtId="0" fontId="0" fillId="0" borderId="99" xfId="0" applyBorder="1"/>
    <xf numFmtId="0" fontId="0" fillId="0" borderId="66" xfId="0" applyBorder="1"/>
    <xf numFmtId="0" fontId="69" fillId="32" borderId="65" xfId="0" applyFont="1" applyFill="1" applyBorder="1"/>
    <xf numFmtId="0" fontId="69" fillId="32" borderId="62" xfId="0" applyFont="1" applyFill="1" applyBorder="1"/>
    <xf numFmtId="0" fontId="69" fillId="21" borderId="65" xfId="0" applyFont="1" applyFill="1" applyBorder="1"/>
    <xf numFmtId="0" fontId="69" fillId="21" borderId="62" xfId="0" applyFont="1" applyFill="1" applyBorder="1"/>
    <xf numFmtId="0" fontId="0" fillId="2" borderId="58" xfId="0" applyFill="1" applyBorder="1" applyAlignment="1">
      <alignment horizontal="center"/>
    </xf>
    <xf numFmtId="0" fontId="0" fillId="2" borderId="98" xfId="0" applyFill="1" applyBorder="1" applyAlignment="1">
      <alignment horizontal="center"/>
    </xf>
    <xf numFmtId="0" fontId="69" fillId="3" borderId="129" xfId="0" applyFont="1" applyFill="1" applyBorder="1"/>
    <xf numFmtId="0" fontId="0" fillId="0" borderId="58" xfId="0" applyBorder="1"/>
    <xf numFmtId="0" fontId="0" fillId="0" borderId="98" xfId="0" applyBorder="1"/>
    <xf numFmtId="3" fontId="0" fillId="0" borderId="0" xfId="0" applyNumberFormat="1"/>
    <xf numFmtId="3" fontId="0" fillId="0" borderId="94" xfId="0" applyNumberFormat="1" applyBorder="1"/>
    <xf numFmtId="167" fontId="2" fillId="0" borderId="0" xfId="0" applyNumberFormat="1" applyFont="1" applyAlignment="1" applyProtection="1">
      <alignment horizontal="center"/>
      <protection locked="0"/>
    </xf>
    <xf numFmtId="0" fontId="2" fillId="0" borderId="6" xfId="0" applyFont="1" applyBorder="1"/>
    <xf numFmtId="1" fontId="0" fillId="20" borderId="105" xfId="0" applyNumberFormat="1" applyFill="1" applyBorder="1"/>
    <xf numFmtId="2" fontId="51" fillId="39" borderId="2" xfId="1" applyNumberFormat="1" applyFont="1" applyFill="1" applyBorder="1" applyProtection="1">
      <protection locked="0"/>
    </xf>
    <xf numFmtId="2" fontId="74" fillId="37" borderId="130" xfId="5" applyNumberFormat="1" applyBorder="1" applyProtection="1">
      <protection locked="0"/>
    </xf>
    <xf numFmtId="0" fontId="27" fillId="0" borderId="58" xfId="0" applyFont="1" applyBorder="1"/>
    <xf numFmtId="0" fontId="27" fillId="0" borderId="98" xfId="0" applyFont="1" applyBorder="1"/>
    <xf numFmtId="0" fontId="27" fillId="0" borderId="99" xfId="0" applyFont="1" applyBorder="1"/>
    <xf numFmtId="0" fontId="27" fillId="0" borderId="66" xfId="0" applyFont="1" applyBorder="1"/>
    <xf numFmtId="0" fontId="27" fillId="0" borderId="100" xfId="0" applyFont="1" applyBorder="1"/>
    <xf numFmtId="0" fontId="27" fillId="0" borderId="69" xfId="0" applyFont="1" applyBorder="1"/>
    <xf numFmtId="0" fontId="51" fillId="0" borderId="0" xfId="0" applyFont="1" applyAlignment="1" applyProtection="1">
      <alignment horizontal="center"/>
      <protection locked="0"/>
    </xf>
    <xf numFmtId="0" fontId="77" fillId="0" borderId="0" xfId="0" applyFont="1" applyAlignment="1">
      <alignment horizontal="center"/>
    </xf>
    <xf numFmtId="1" fontId="0" fillId="0" borderId="105" xfId="0" applyNumberFormat="1" applyBorder="1"/>
    <xf numFmtId="14" fontId="0" fillId="20" borderId="104" xfId="0" applyNumberFormat="1" applyFill="1" applyBorder="1"/>
    <xf numFmtId="2" fontId="0" fillId="0" borderId="0" xfId="0" applyNumberFormat="1"/>
    <xf numFmtId="0" fontId="74" fillId="37" borderId="131" xfId="5" applyBorder="1"/>
    <xf numFmtId="3" fontId="0" fillId="0" borderId="3" xfId="0" applyNumberFormat="1" applyBorder="1" applyAlignment="1">
      <alignment horizontal="left"/>
    </xf>
    <xf numFmtId="0" fontId="0" fillId="0" borderId="0" xfId="0" quotePrefix="1"/>
    <xf numFmtId="0" fontId="74" fillId="37" borderId="132" xfId="5" applyBorder="1"/>
    <xf numFmtId="0" fontId="74" fillId="37" borderId="133" xfId="5" applyBorder="1"/>
    <xf numFmtId="0" fontId="77" fillId="0" borderId="0" xfId="0" applyFont="1" applyAlignment="1">
      <alignment horizontal="left"/>
    </xf>
    <xf numFmtId="0" fontId="76" fillId="0" borderId="0" xfId="0" applyFont="1" applyAlignment="1">
      <alignment horizontal="right"/>
    </xf>
    <xf numFmtId="0" fontId="0" fillId="41" borderId="2" xfId="0" applyFill="1" applyBorder="1"/>
    <xf numFmtId="0" fontId="0" fillId="41" borderId="2" xfId="0" applyFill="1" applyBorder="1" applyAlignment="1">
      <alignment horizontal="center"/>
    </xf>
    <xf numFmtId="44" fontId="51" fillId="4" borderId="2" xfId="1" applyFont="1" applyFill="1" applyBorder="1" applyProtection="1">
      <protection locked="0"/>
    </xf>
    <xf numFmtId="0" fontId="51" fillId="21" borderId="2" xfId="0" applyFont="1" applyFill="1" applyBorder="1" applyProtection="1">
      <protection locked="0"/>
    </xf>
    <xf numFmtId="0" fontId="0" fillId="39" borderId="2" xfId="0" applyFill="1" applyBorder="1" applyAlignment="1" applyProtection="1">
      <alignment horizontal="center"/>
      <protection locked="0"/>
    </xf>
    <xf numFmtId="0" fontId="51" fillId="12" borderId="2" xfId="0" applyFont="1" applyFill="1" applyBorder="1" applyProtection="1">
      <protection locked="0"/>
    </xf>
    <xf numFmtId="0" fontId="51" fillId="4" borderId="2" xfId="0" applyFont="1" applyFill="1" applyBorder="1" applyProtection="1">
      <protection locked="0"/>
    </xf>
    <xf numFmtId="14" fontId="0" fillId="39" borderId="2" xfId="0" applyNumberFormat="1" applyFill="1" applyBorder="1" applyAlignment="1" applyProtection="1">
      <alignment horizontal="center"/>
      <protection locked="0"/>
    </xf>
    <xf numFmtId="0" fontId="51" fillId="3" borderId="2" xfId="0" applyFont="1" applyFill="1" applyBorder="1" applyProtection="1">
      <protection locked="0"/>
    </xf>
    <xf numFmtId="0" fontId="77" fillId="0" borderId="0" xfId="0" applyFont="1"/>
    <xf numFmtId="0" fontId="78" fillId="42" borderId="101" xfId="0" applyFont="1" applyFill="1" applyBorder="1" applyAlignment="1">
      <alignment horizontal="center"/>
    </xf>
    <xf numFmtId="44" fontId="78" fillId="42" borderId="102" xfId="1" applyFont="1" applyFill="1" applyBorder="1" applyAlignment="1">
      <alignment horizontal="center"/>
    </xf>
    <xf numFmtId="166" fontId="78" fillId="42" borderId="102" xfId="0" applyNumberFormat="1" applyFont="1" applyFill="1" applyBorder="1" applyAlignment="1">
      <alignment horizontal="center"/>
    </xf>
    <xf numFmtId="166" fontId="78" fillId="42" borderId="103" xfId="0" applyNumberFormat="1" applyFont="1" applyFill="1" applyBorder="1"/>
    <xf numFmtId="164" fontId="51" fillId="39" borderId="2" xfId="1" applyNumberFormat="1" applyFont="1" applyFill="1" applyBorder="1" applyProtection="1">
      <protection locked="0"/>
    </xf>
    <xf numFmtId="3" fontId="19" fillId="17" borderId="0" xfId="0" applyNumberFormat="1" applyFont="1" applyFill="1" applyAlignment="1">
      <alignment horizontal="center" vertical="center"/>
    </xf>
    <xf numFmtId="0" fontId="80" fillId="40" borderId="118" xfId="6" applyAlignment="1">
      <alignment horizontal="center" vertical="center"/>
    </xf>
    <xf numFmtId="0" fontId="16" fillId="11" borderId="0" xfId="0" applyFont="1" applyFill="1" applyAlignment="1">
      <alignment horizontal="center" vertical="center"/>
    </xf>
    <xf numFmtId="0" fontId="19" fillId="11" borderId="0" xfId="0" applyFont="1" applyFill="1" applyAlignment="1">
      <alignment horizontal="center" vertical="center"/>
    </xf>
    <xf numFmtId="0" fontId="16" fillId="6" borderId="136" xfId="0" applyFont="1" applyFill="1" applyBorder="1" applyAlignment="1">
      <alignment horizontal="center" vertical="center"/>
    </xf>
    <xf numFmtId="0" fontId="19" fillId="6" borderId="137" xfId="0" applyFont="1" applyFill="1" applyBorder="1" applyAlignment="1">
      <alignment horizontal="center" vertical="center"/>
    </xf>
    <xf numFmtId="0" fontId="16" fillId="6" borderId="137" xfId="0" applyFont="1" applyFill="1" applyBorder="1" applyAlignment="1">
      <alignment horizontal="center" vertical="center"/>
    </xf>
    <xf numFmtId="0" fontId="16" fillId="11" borderId="138" xfId="0" applyFont="1" applyFill="1" applyBorder="1" applyAlignment="1">
      <alignment horizontal="center" vertical="center"/>
    </xf>
    <xf numFmtId="0" fontId="16" fillId="11" borderId="136" xfId="0" applyFont="1" applyFill="1" applyBorder="1" applyAlignment="1">
      <alignment horizontal="center" vertical="center"/>
    </xf>
    <xf numFmtId="0" fontId="19" fillId="11" borderId="139" xfId="0" applyFont="1" applyFill="1" applyBorder="1" applyAlignment="1">
      <alignment horizontal="center" vertical="center"/>
    </xf>
    <xf numFmtId="0" fontId="19" fillId="11" borderId="137" xfId="0" applyFont="1" applyFill="1" applyBorder="1" applyAlignment="1">
      <alignment horizontal="center" vertical="center"/>
    </xf>
    <xf numFmtId="0" fontId="16" fillId="11" borderId="137" xfId="0" applyFont="1" applyFill="1" applyBorder="1" applyAlignment="1">
      <alignment horizontal="center" vertical="center"/>
    </xf>
    <xf numFmtId="0" fontId="16" fillId="11" borderId="140" xfId="0" applyFont="1" applyFill="1" applyBorder="1" applyAlignment="1">
      <alignment horizontal="center" vertical="center"/>
    </xf>
    <xf numFmtId="0" fontId="36" fillId="6" borderId="66" xfId="0" applyFont="1" applyFill="1" applyBorder="1" applyAlignment="1">
      <alignment horizontal="center" vertical="center"/>
    </xf>
    <xf numFmtId="0" fontId="19" fillId="0" borderId="141" xfId="0" applyFont="1" applyBorder="1" applyAlignment="1">
      <alignment horizontal="center" vertical="center"/>
    </xf>
    <xf numFmtId="0" fontId="19" fillId="0" borderId="142" xfId="0" applyFont="1" applyBorder="1" applyAlignment="1">
      <alignment horizontal="center" vertical="center"/>
    </xf>
    <xf numFmtId="0" fontId="19" fillId="0" borderId="104" xfId="0" applyFont="1" applyBorder="1" applyAlignment="1">
      <alignment horizontal="center" vertical="center"/>
    </xf>
    <xf numFmtId="44" fontId="0" fillId="0" borderId="143" xfId="1" quotePrefix="1" applyFont="1" applyBorder="1"/>
    <xf numFmtId="0" fontId="82" fillId="6" borderId="0" xfId="0" applyFont="1" applyFill="1" applyAlignment="1">
      <alignment horizontal="center" vertical="center"/>
    </xf>
    <xf numFmtId="1" fontId="79" fillId="0" borderId="0" xfId="0" applyNumberFormat="1" applyFont="1"/>
    <xf numFmtId="0" fontId="83" fillId="0" borderId="0" xfId="0" applyFont="1"/>
    <xf numFmtId="1" fontId="11" fillId="0" borderId="0" xfId="0" applyNumberFormat="1" applyFont="1"/>
    <xf numFmtId="0" fontId="0" fillId="12" borderId="4" xfId="0" applyFill="1" applyBorder="1" applyAlignment="1">
      <alignment horizontal="center"/>
    </xf>
    <xf numFmtId="0" fontId="0" fillId="12" borderId="14" xfId="0" applyFill="1" applyBorder="1" applyAlignment="1">
      <alignment horizontal="center"/>
    </xf>
    <xf numFmtId="0" fontId="0" fillId="12" borderId="1" xfId="0" applyFill="1" applyBorder="1" applyAlignment="1">
      <alignment horizontal="center"/>
    </xf>
    <xf numFmtId="0" fontId="0" fillId="18" borderId="59" xfId="0" applyFill="1" applyBorder="1" applyAlignment="1">
      <alignment horizontal="center"/>
    </xf>
    <xf numFmtId="0" fontId="0" fillId="18" borderId="60" xfId="0" applyFill="1" applyBorder="1" applyAlignment="1">
      <alignment horizontal="center"/>
    </xf>
    <xf numFmtId="0" fontId="0" fillId="0" borderId="0" xfId="0" applyAlignment="1">
      <alignment horizontal="center"/>
    </xf>
    <xf numFmtId="0" fontId="0" fillId="19" borderId="2" xfId="0" applyFill="1" applyBorder="1" applyAlignment="1">
      <alignment horizontal="center"/>
    </xf>
    <xf numFmtId="0" fontId="2" fillId="0" borderId="0" xfId="0" applyFont="1" applyAlignment="1">
      <alignment horizontal="left" wrapText="1"/>
    </xf>
    <xf numFmtId="0" fontId="6" fillId="0" borderId="0" xfId="0" applyFont="1" applyAlignment="1">
      <alignment horizontal="center" vertical="center" wrapText="1"/>
    </xf>
    <xf numFmtId="0" fontId="74" fillId="37" borderId="134" xfId="5" applyBorder="1" applyAlignment="1">
      <alignment horizontal="center"/>
    </xf>
    <xf numFmtId="0" fontId="74" fillId="37" borderId="135" xfId="5" applyBorder="1" applyAlignment="1">
      <alignment horizontal="center"/>
    </xf>
    <xf numFmtId="0" fontId="0" fillId="2" borderId="58" xfId="0" applyFill="1" applyBorder="1" applyAlignment="1">
      <alignment horizontal="center"/>
    </xf>
    <xf numFmtId="0" fontId="0" fillId="2" borderId="98" xfId="0" applyFill="1" applyBorder="1" applyAlignment="1">
      <alignment horizontal="center"/>
    </xf>
    <xf numFmtId="0" fontId="74" fillId="37" borderId="122" xfId="5" applyBorder="1" applyAlignment="1">
      <alignment horizontal="center"/>
    </xf>
    <xf numFmtId="0" fontId="74" fillId="37" borderId="123" xfId="5" applyBorder="1" applyAlignment="1">
      <alignment horizontal="center"/>
    </xf>
    <xf numFmtId="0" fontId="0" fillId="2" borderId="97" xfId="0" applyFill="1" applyBorder="1" applyAlignment="1">
      <alignment horizontal="center"/>
    </xf>
    <xf numFmtId="0" fontId="74" fillId="37" borderId="124" xfId="5" applyBorder="1" applyAlignment="1">
      <alignment horizontal="center"/>
    </xf>
    <xf numFmtId="0" fontId="0" fillId="2" borderId="127" xfId="0" applyFill="1" applyBorder="1" applyAlignment="1">
      <alignment horizontal="center"/>
    </xf>
    <xf numFmtId="0" fontId="0" fillId="2" borderId="128" xfId="0" applyFill="1" applyBorder="1" applyAlignment="1">
      <alignment horizontal="center"/>
    </xf>
    <xf numFmtId="0" fontId="52" fillId="11" borderId="0" xfId="0" applyFont="1" applyFill="1" applyAlignment="1">
      <alignment horizontal="center"/>
    </xf>
    <xf numFmtId="0" fontId="53" fillId="2" borderId="0" xfId="0" applyFont="1" applyFill="1" applyAlignment="1">
      <alignment horizontal="center"/>
    </xf>
    <xf numFmtId="0" fontId="21" fillId="2" borderId="0" xfId="0" applyFont="1" applyFill="1" applyAlignment="1">
      <alignment horizontal="left" wrapText="1"/>
    </xf>
    <xf numFmtId="0" fontId="21" fillId="2" borderId="0" xfId="0" applyFont="1" applyFill="1" applyAlignment="1">
      <alignment horizontal="center"/>
    </xf>
    <xf numFmtId="0" fontId="24" fillId="2" borderId="0" xfId="0" applyFont="1" applyFill="1" applyAlignment="1">
      <alignment horizontal="center" vertical="center" wrapText="1"/>
    </xf>
    <xf numFmtId="0" fontId="0" fillId="6" borderId="43" xfId="0" applyFill="1" applyBorder="1" applyAlignment="1">
      <alignment horizontal="left"/>
    </xf>
    <xf numFmtId="0" fontId="0" fillId="6" borderId="44" xfId="0" applyFill="1" applyBorder="1" applyAlignment="1">
      <alignment horizontal="left"/>
    </xf>
    <xf numFmtId="0" fontId="0" fillId="6" borderId="40" xfId="0" applyFill="1" applyBorder="1" applyAlignment="1">
      <alignment horizontal="left"/>
    </xf>
    <xf numFmtId="0" fontId="0" fillId="6" borderId="43" xfId="0" applyFill="1" applyBorder="1" applyAlignment="1">
      <alignment horizontal="left" wrapText="1"/>
    </xf>
    <xf numFmtId="0" fontId="0" fillId="6" borderId="44" xfId="0" applyFill="1" applyBorder="1" applyAlignment="1">
      <alignment horizontal="left" wrapText="1"/>
    </xf>
    <xf numFmtId="0" fontId="20" fillId="6" borderId="4" xfId="0" applyFont="1" applyFill="1" applyBorder="1" applyAlignment="1">
      <alignment horizontal="left" vertical="center" wrapText="1"/>
    </xf>
    <xf numFmtId="0" fontId="20" fillId="6" borderId="14" xfId="0" applyFont="1" applyFill="1" applyBorder="1" applyAlignment="1">
      <alignment horizontal="left" vertical="center" wrapText="1"/>
    </xf>
    <xf numFmtId="0" fontId="20" fillId="6" borderId="1" xfId="0" applyFont="1" applyFill="1" applyBorder="1" applyAlignment="1">
      <alignment horizontal="left" vertical="center" wrapText="1"/>
    </xf>
    <xf numFmtId="0" fontId="0" fillId="6" borderId="74" xfId="0" applyFill="1" applyBorder="1" applyAlignment="1">
      <alignment horizontal="left"/>
    </xf>
    <xf numFmtId="0" fontId="0" fillId="6" borderId="14" xfId="0" applyFill="1" applyBorder="1" applyAlignment="1">
      <alignment horizontal="left"/>
    </xf>
    <xf numFmtId="0" fontId="0" fillId="6" borderId="1" xfId="0" applyFill="1" applyBorder="1" applyAlignment="1">
      <alignment horizontal="left"/>
    </xf>
    <xf numFmtId="0" fontId="16" fillId="17" borderId="0" xfId="0" quotePrefix="1" applyFont="1" applyFill="1" applyAlignment="1">
      <alignment horizontal="center" vertical="center"/>
    </xf>
    <xf numFmtId="0" fontId="19" fillId="6" borderId="0" xfId="0" applyFont="1" applyFill="1" applyAlignment="1">
      <alignment horizontal="center" vertical="center"/>
    </xf>
    <xf numFmtId="0" fontId="19" fillId="6" borderId="5" xfId="0" applyFont="1" applyFill="1" applyBorder="1" applyAlignment="1">
      <alignment horizontal="center" vertical="center"/>
    </xf>
    <xf numFmtId="0" fontId="18" fillId="6" borderId="0" xfId="0" applyFont="1" applyFill="1" applyAlignment="1">
      <alignment horizontal="center" vertical="center" wrapText="1"/>
    </xf>
    <xf numFmtId="14" fontId="19" fillId="6" borderId="0" xfId="0" applyNumberFormat="1" applyFont="1" applyFill="1" applyAlignment="1">
      <alignment horizontal="left" vertical="center"/>
    </xf>
    <xf numFmtId="0" fontId="19" fillId="32" borderId="4" xfId="0" applyFont="1" applyFill="1" applyBorder="1" applyAlignment="1">
      <alignment horizontal="center" vertical="center" wrapText="1"/>
    </xf>
    <xf numFmtId="0" fontId="19" fillId="32" borderId="14" xfId="0" applyFont="1" applyFill="1" applyBorder="1" applyAlignment="1">
      <alignment horizontal="center" vertical="center" wrapText="1"/>
    </xf>
    <xf numFmtId="0" fontId="19" fillId="32" borderId="1" xfId="0" applyFont="1" applyFill="1" applyBorder="1" applyAlignment="1">
      <alignment horizontal="center" vertical="center" wrapText="1"/>
    </xf>
  </cellXfs>
  <cellStyles count="7">
    <cellStyle name="Calculation" xfId="5" builtinId="22"/>
    <cellStyle name="Comma" xfId="3" builtinId="3"/>
    <cellStyle name="Currency" xfId="1" builtinId="4"/>
    <cellStyle name="Hyperlink" xfId="4" builtinId="8"/>
    <cellStyle name="Input" xfId="6" builtinId="20"/>
    <cellStyle name="Normal" xfId="0" builtinId="0"/>
    <cellStyle name="Percent" xfId="2" builtinId="5"/>
  </cellStyles>
  <dxfs count="49">
    <dxf>
      <font>
        <color theme="7" tint="0.79998168889431442"/>
      </font>
    </dxf>
    <dxf>
      <fill>
        <patternFill>
          <bgColor theme="0"/>
        </patternFill>
      </fill>
      <border>
        <left style="thin">
          <color rgb="FFC00000"/>
        </left>
        <right style="thin">
          <color rgb="FFC00000"/>
        </right>
        <top style="thin">
          <color rgb="FFC00000"/>
        </top>
        <bottom style="thin">
          <color rgb="FFC00000"/>
        </bottom>
        <vertical/>
        <horizontal/>
      </border>
    </dxf>
    <dxf>
      <font>
        <color rgb="FFC00000"/>
      </font>
      <border>
        <left style="thin">
          <color theme="5" tint="0.39994506668294322"/>
        </left>
        <right style="thin">
          <color theme="5" tint="0.39994506668294322"/>
        </right>
        <top style="thin">
          <color theme="5" tint="0.39994506668294322"/>
        </top>
        <bottom style="thin">
          <color theme="5" tint="0.39994506668294322"/>
        </bottom>
      </border>
    </dxf>
    <dxf>
      <font>
        <color rgb="FF9C6500"/>
      </font>
      <fill>
        <patternFill>
          <bgColor theme="6" tint="0.79998168889431442"/>
        </patternFill>
      </fill>
    </dxf>
    <dxf>
      <fill>
        <patternFill>
          <bgColor theme="8" tint="0.79998168889431442"/>
        </patternFill>
      </fill>
      <border>
        <left style="thin">
          <color theme="7" tint="-0.24994659260841701"/>
        </left>
        <right style="thin">
          <color theme="7" tint="-0.24994659260841701"/>
        </right>
        <top style="thin">
          <color theme="7" tint="-0.24994659260841701"/>
        </top>
        <bottom style="thin">
          <color theme="7" tint="-0.24994659260841701"/>
        </bottom>
        <vertical/>
        <horizontal/>
      </border>
    </dxf>
    <dxf>
      <fill>
        <patternFill>
          <bgColor theme="5" tint="0.79998168889431442"/>
        </patternFill>
      </fill>
    </dxf>
    <dxf>
      <fill>
        <patternFill>
          <bgColor theme="6" tint="0.79998168889431442"/>
        </patternFill>
      </fill>
    </dxf>
    <dxf>
      <fill>
        <patternFill>
          <bgColor theme="5" tint="0.59996337778862885"/>
        </patternFill>
      </fill>
    </dxf>
    <dxf>
      <font>
        <color theme="7" tint="0.79998168889431442"/>
      </font>
    </dxf>
    <dxf>
      <fill>
        <patternFill>
          <bgColor rgb="FFFFF8E1"/>
        </patternFill>
      </fill>
    </dxf>
    <dxf>
      <fill>
        <patternFill>
          <bgColor theme="0"/>
        </patternFill>
      </fill>
      <border>
        <left style="thin">
          <color theme="1"/>
        </left>
        <right style="thin">
          <color theme="1"/>
        </right>
        <top style="thin">
          <color theme="1"/>
        </top>
        <bottom style="thin">
          <color theme="1"/>
        </bottom>
        <vertical/>
        <horizontal/>
      </border>
    </dxf>
    <dxf>
      <fill>
        <patternFill>
          <bgColor theme="0"/>
        </patternFill>
      </fill>
      <border>
        <left style="thin">
          <color theme="1"/>
        </left>
        <right style="thin">
          <color theme="1"/>
        </right>
        <top style="thin">
          <color theme="1"/>
        </top>
        <bottom style="thin">
          <color theme="1"/>
        </bottom>
        <vertical/>
        <horizontal/>
      </border>
    </dxf>
    <dxf>
      <font>
        <color theme="7" tint="0.79998168889431442"/>
      </font>
    </dxf>
    <dxf>
      <font>
        <color rgb="FF9C0006"/>
      </font>
      <fill>
        <patternFill>
          <bgColor theme="0"/>
        </patternFill>
      </fill>
      <border>
        <left style="thin">
          <color rgb="FFC00000"/>
        </left>
        <right style="thin">
          <color rgb="FFC00000"/>
        </right>
        <top style="thin">
          <color rgb="FFC00000"/>
        </top>
        <bottom style="thin">
          <color rgb="FFC00000"/>
        </bottom>
      </border>
    </dxf>
    <dxf>
      <font>
        <color rgb="FF006100"/>
      </font>
      <fill>
        <patternFill>
          <bgColor rgb="FFC6EFCE"/>
        </patternFill>
      </fill>
    </dxf>
    <dxf>
      <font>
        <color rgb="FF9C6500"/>
      </font>
      <fill>
        <patternFill>
          <bgColor rgb="FFFFEB9C"/>
        </patternFill>
      </fill>
    </dxf>
    <dxf>
      <fill>
        <patternFill>
          <bgColor theme="0" tint="-0.24994659260841701"/>
        </patternFill>
      </fill>
    </dxf>
    <dxf>
      <fill>
        <patternFill>
          <bgColor theme="6" tint="0.59996337778862885"/>
        </patternFill>
      </fill>
    </dxf>
    <dxf>
      <font>
        <color rgb="FF9C0006"/>
      </font>
      <fill>
        <patternFill>
          <bgColor rgb="FFFFC7CE"/>
        </patternFill>
      </fill>
    </dxf>
    <dxf>
      <fill>
        <patternFill>
          <bgColor theme="6" tint="0.79998168889431442"/>
        </patternFill>
      </fill>
    </dxf>
    <dxf>
      <font>
        <color rgb="FF9C0006"/>
      </font>
      <fill>
        <patternFill>
          <bgColor rgb="FFFFC7CE"/>
        </patternFill>
      </fill>
    </dxf>
    <dxf>
      <font>
        <b/>
        <i val="0"/>
      </font>
      <fill>
        <patternFill>
          <bgColor theme="0"/>
        </patternFill>
      </fill>
      <border>
        <left style="thin">
          <color theme="3"/>
        </left>
        <right style="thin">
          <color theme="3"/>
        </right>
        <top style="thin">
          <color theme="3"/>
        </top>
        <bottom style="thin">
          <color theme="3"/>
        </bottom>
        <vertical/>
        <horizontal/>
      </border>
    </dxf>
    <dxf>
      <fill>
        <gradientFill type="path" left="0.5" right="0.5" top="0.5" bottom="0.5">
          <stop position="0">
            <color theme="0"/>
          </stop>
          <stop position="1">
            <color theme="3" tint="0.40000610370189521"/>
          </stop>
        </gradientFill>
      </fill>
    </dxf>
    <dxf>
      <fill>
        <patternFill>
          <bgColor theme="6" tint="0.39994506668294322"/>
        </patternFill>
      </fill>
    </dxf>
    <dxf>
      <font>
        <color theme="1"/>
      </font>
      <fill>
        <patternFill>
          <bgColor theme="6" tint="0.79998168889431442"/>
        </patternFill>
      </fill>
      <border>
        <left style="thin">
          <color auto="1"/>
        </left>
        <right style="thin">
          <color auto="1"/>
        </right>
        <top style="thin">
          <color auto="1"/>
        </top>
        <bottom style="thin">
          <color auto="1"/>
        </bottom>
      </border>
    </dxf>
    <dxf>
      <fill>
        <patternFill>
          <bgColor rgb="FFB2F8C3"/>
        </patternFill>
      </fill>
      <border>
        <left style="thin">
          <color theme="4" tint="-0.24994659260841701"/>
        </left>
        <right style="thin">
          <color theme="4" tint="-0.24994659260841701"/>
        </right>
        <top style="thin">
          <color theme="4" tint="-0.24994659260841701"/>
        </top>
        <bottom style="thin">
          <color theme="4" tint="-0.24994659260841701"/>
        </bottom>
      </border>
    </dxf>
    <dxf>
      <font>
        <color rgb="FFC00000"/>
      </font>
      <fill>
        <patternFill>
          <bgColor rgb="FFD9F3E5"/>
        </patternFill>
      </fill>
    </dxf>
    <dxf>
      <font>
        <b/>
        <i val="0"/>
      </font>
      <fill>
        <patternFill>
          <bgColor theme="0"/>
        </patternFill>
      </fill>
      <border>
        <left style="thin">
          <color theme="3"/>
        </left>
        <right style="thin">
          <color theme="3"/>
        </right>
        <top style="thin">
          <color theme="3"/>
        </top>
        <bottom style="thin">
          <color theme="3"/>
        </bottom>
        <vertical/>
        <horizontal/>
      </border>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gradientFill type="path" left="0.5" right="0.5" top="0.5" bottom="0.5">
          <stop position="0">
            <color theme="0"/>
          </stop>
          <stop position="1">
            <color theme="3" tint="0.40000610370189521"/>
          </stop>
        </gradientFill>
      </fill>
    </dxf>
    <dxf>
      <fill>
        <patternFill>
          <bgColor theme="6" tint="0.39994506668294322"/>
        </patternFill>
      </fill>
    </dxf>
    <dxf>
      <fill>
        <gradientFill type="path" left="0.5" right="0.5" top="0.5" bottom="0.5">
          <stop position="0">
            <color theme="0"/>
          </stop>
          <stop position="1">
            <color theme="3" tint="0.40000610370189521"/>
          </stop>
        </gradientFill>
      </fill>
    </dxf>
    <dxf>
      <fill>
        <patternFill>
          <bgColor theme="6" tint="0.39994506668294322"/>
        </patternFill>
      </fill>
    </dxf>
    <dxf>
      <font>
        <b/>
        <i val="0"/>
      </font>
      <fill>
        <patternFill>
          <bgColor theme="0"/>
        </patternFill>
      </fill>
      <border>
        <left style="thin">
          <color theme="3"/>
        </left>
        <right style="thin">
          <color theme="3"/>
        </right>
        <top style="thin">
          <color theme="3"/>
        </top>
        <bottom style="thin">
          <color theme="3"/>
        </bottom>
        <vertical/>
        <horizontal/>
      </border>
    </dxf>
    <dxf>
      <font>
        <b/>
        <i val="0"/>
      </font>
      <fill>
        <patternFill>
          <bgColor theme="0"/>
        </patternFill>
      </fill>
      <border>
        <left style="thin">
          <color theme="3"/>
        </left>
        <right style="thin">
          <color theme="3"/>
        </right>
        <top style="thin">
          <color theme="3"/>
        </top>
        <bottom style="thin">
          <color theme="3"/>
        </bottom>
        <vertical/>
        <horizontal/>
      </border>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gradientFill type="path" left="0.5" right="0.5" top="0.5" bottom="0.5">
          <stop position="0">
            <color theme="0"/>
          </stop>
          <stop position="1">
            <color theme="3" tint="0.40000610370189521"/>
          </stop>
        </gradientFill>
      </fill>
    </dxf>
    <dxf>
      <fill>
        <patternFill>
          <bgColor theme="6" tint="0.39994506668294322"/>
        </patternFill>
      </fill>
    </dxf>
    <dxf>
      <font>
        <b/>
        <i val="0"/>
      </font>
      <fill>
        <patternFill>
          <bgColor theme="0"/>
        </patternFill>
      </fill>
      <border>
        <left style="thin">
          <color theme="3"/>
        </left>
        <right style="thin">
          <color theme="3"/>
        </right>
        <top style="thin">
          <color theme="3"/>
        </top>
        <bottom style="thin">
          <color theme="3"/>
        </bottom>
        <vertical/>
        <horizontal/>
      </border>
    </dxf>
    <dxf>
      <font>
        <color rgb="FF006100"/>
      </font>
      <fill>
        <patternFill>
          <bgColor rgb="FFC6EFCE"/>
        </patternFill>
      </fill>
    </dxf>
  </dxfs>
  <tableStyles count="0" defaultTableStyle="TableStyleMedium2" defaultPivotStyle="PivotStyleLight16"/>
  <colors>
    <mruColors>
      <color rgb="FFFFFFCC"/>
      <color rgb="FFFFFFFF"/>
      <color rgb="FFFFF8E1"/>
      <color rgb="FFCCFFCC"/>
      <color rgb="FF024646"/>
      <color rgb="FFFEDD50"/>
      <color rgb="FF0E14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294334236296809"/>
          <c:y val="0.12280310031668577"/>
          <c:w val="0.43820568607747945"/>
          <c:h val="0.3769260532574274"/>
        </c:manualLayout>
      </c:layout>
      <c:lineChart>
        <c:grouping val="standard"/>
        <c:varyColors val="0"/>
        <c:ser>
          <c:idx val="1"/>
          <c:order val="0"/>
          <c:tx>
            <c:v>2nd qtr</c:v>
          </c:tx>
          <c:marker>
            <c:symbol val="none"/>
          </c:marker>
          <c:cat>
            <c:strLit>
              <c:ptCount val="4"/>
              <c:pt idx="0">
                <c:v>North </c:v>
              </c:pt>
              <c:pt idx="1">
                <c:v>East</c:v>
              </c:pt>
              <c:pt idx="2">
                <c:v>South</c:v>
              </c:pt>
              <c:pt idx="3">
                <c:v>West</c:v>
              </c:pt>
            </c:strLit>
          </c:cat>
          <c:val>
            <c:numLit>
              <c:formatCode>General</c:formatCode>
              <c:ptCount val="4"/>
              <c:pt idx="0">
                <c:v>4</c:v>
              </c:pt>
              <c:pt idx="1">
                <c:v>2</c:v>
              </c:pt>
              <c:pt idx="2">
                <c:v>5</c:v>
              </c:pt>
              <c:pt idx="3">
                <c:v>3</c:v>
              </c:pt>
            </c:numLit>
          </c:val>
          <c:smooth val="0"/>
          <c:extLst>
            <c:ext xmlns:c16="http://schemas.microsoft.com/office/drawing/2014/chart" uri="{C3380CC4-5D6E-409C-BE32-E72D297353CC}">
              <c16:uniqueId val="{00000000-E47C-4F13-9B36-323411CC93CC}"/>
            </c:ext>
          </c:extLst>
        </c:ser>
        <c:ser>
          <c:idx val="0"/>
          <c:order val="1"/>
          <c:tx>
            <c:v>1st qtr</c:v>
          </c:tx>
          <c:marker>
            <c:symbol val="none"/>
          </c:marker>
          <c:cat>
            <c:strLit>
              <c:ptCount val="4"/>
              <c:pt idx="0">
                <c:v>North </c:v>
              </c:pt>
              <c:pt idx="1">
                <c:v>East</c:v>
              </c:pt>
              <c:pt idx="2">
                <c:v>South</c:v>
              </c:pt>
              <c:pt idx="3">
                <c:v>West</c:v>
              </c:pt>
            </c:strLit>
          </c:cat>
          <c:val>
            <c:numLit>
              <c:formatCode>General</c:formatCode>
              <c:ptCount val="4"/>
              <c:pt idx="0">
                <c:v>3</c:v>
              </c:pt>
              <c:pt idx="1">
                <c:v>4</c:v>
              </c:pt>
              <c:pt idx="2">
                <c:v>7</c:v>
              </c:pt>
              <c:pt idx="3">
                <c:v>5</c:v>
              </c:pt>
            </c:numLit>
          </c:val>
          <c:smooth val="0"/>
          <c:extLst>
            <c:ext xmlns:c16="http://schemas.microsoft.com/office/drawing/2014/chart" uri="{C3380CC4-5D6E-409C-BE32-E72D297353CC}">
              <c16:uniqueId val="{00000001-E47C-4F13-9B36-323411CC93CC}"/>
            </c:ext>
          </c:extLst>
        </c:ser>
        <c:dLbls>
          <c:showLegendKey val="0"/>
          <c:showVal val="0"/>
          <c:showCatName val="0"/>
          <c:showSerName val="0"/>
          <c:showPercent val="0"/>
          <c:showBubbleSize val="0"/>
        </c:dLbls>
        <c:smooth val="0"/>
        <c:axId val="98307072"/>
        <c:axId val="98235136"/>
      </c:lineChart>
      <c:catAx>
        <c:axId val="98307072"/>
        <c:scaling>
          <c:orientation val="minMax"/>
        </c:scaling>
        <c:delete val="0"/>
        <c:axPos val="b"/>
        <c:numFmt formatCode="General" sourceLinked="0"/>
        <c:majorTickMark val="out"/>
        <c:minorTickMark val="none"/>
        <c:tickLblPos val="nextTo"/>
        <c:crossAx val="98235136"/>
        <c:crosses val="autoZero"/>
        <c:auto val="1"/>
        <c:lblAlgn val="ctr"/>
        <c:lblOffset val="100"/>
        <c:noMultiLvlLbl val="0"/>
      </c:catAx>
      <c:valAx>
        <c:axId val="98235136"/>
        <c:scaling>
          <c:orientation val="minMax"/>
        </c:scaling>
        <c:delete val="0"/>
        <c:axPos val="l"/>
        <c:majorGridlines/>
        <c:numFmt formatCode="General" sourceLinked="1"/>
        <c:majorTickMark val="out"/>
        <c:minorTickMark val="none"/>
        <c:tickLblPos val="nextTo"/>
        <c:crossAx val="983070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val>
            <c:numLit>
              <c:formatCode>General</c:formatCode>
              <c:ptCount val="4"/>
              <c:pt idx="0">
                <c:v>714.29</c:v>
              </c:pt>
              <c:pt idx="1">
                <c:v>243.58</c:v>
              </c:pt>
              <c:pt idx="2">
                <c:v>573.16999999999996</c:v>
              </c:pt>
              <c:pt idx="3">
                <c:v>560</c:v>
              </c:pt>
            </c:numLit>
          </c:val>
          <c:extLst>
            <c:ext xmlns:c16="http://schemas.microsoft.com/office/drawing/2014/chart" uri="{C3380CC4-5D6E-409C-BE32-E72D297353CC}">
              <c16:uniqueId val="{00000000-D1B6-43B6-9D42-22B9A307744D}"/>
            </c:ext>
          </c:extLst>
        </c:ser>
        <c:ser>
          <c:idx val="1"/>
          <c:order val="1"/>
          <c:spPr>
            <a:ln w="25400">
              <a:noFill/>
            </a:ln>
          </c:spPr>
          <c:val>
            <c:numLit>
              <c:formatCode>General</c:formatCode>
              <c:ptCount val="4"/>
              <c:pt idx="0">
                <c:v>714.29</c:v>
              </c:pt>
              <c:pt idx="1">
                <c:v>243.58</c:v>
              </c:pt>
              <c:pt idx="2">
                <c:v>573.16999999999996</c:v>
              </c:pt>
              <c:pt idx="3">
                <c:v>560</c:v>
              </c:pt>
            </c:numLit>
          </c:val>
          <c:extLst>
            <c:ext xmlns:c16="http://schemas.microsoft.com/office/drawing/2014/chart" uri="{C3380CC4-5D6E-409C-BE32-E72D297353CC}">
              <c16:uniqueId val="{00000001-D1B6-43B6-9D42-22B9A307744D}"/>
            </c:ext>
          </c:extLst>
        </c:ser>
        <c:ser>
          <c:idx val="2"/>
          <c:order val="2"/>
          <c:spPr>
            <a:ln w="25400">
              <a:noFill/>
            </a:ln>
          </c:spPr>
          <c:val>
            <c:numLit>
              <c:formatCode>General</c:formatCode>
              <c:ptCount val="4"/>
              <c:pt idx="0">
                <c:v>22</c:v>
              </c:pt>
              <c:pt idx="1">
                <c:v>55</c:v>
              </c:pt>
              <c:pt idx="2">
                <c:v>444</c:v>
              </c:pt>
              <c:pt idx="3">
                <c:v>100</c:v>
              </c:pt>
            </c:numLit>
          </c:val>
          <c:extLst>
            <c:ext xmlns:c16="http://schemas.microsoft.com/office/drawing/2014/chart" uri="{C3380CC4-5D6E-409C-BE32-E72D297353CC}">
              <c16:uniqueId val="{00000002-D1B6-43B6-9D42-22B9A307744D}"/>
            </c:ext>
          </c:extLst>
        </c:ser>
        <c:dLbls>
          <c:showLegendKey val="0"/>
          <c:showVal val="0"/>
          <c:showCatName val="0"/>
          <c:showSerName val="0"/>
          <c:showPercent val="0"/>
          <c:showBubbleSize val="0"/>
        </c:dLbls>
        <c:axId val="98338304"/>
        <c:axId val="98339840"/>
      </c:areaChart>
      <c:catAx>
        <c:axId val="98338304"/>
        <c:scaling>
          <c:orientation val="minMax"/>
        </c:scaling>
        <c:delete val="0"/>
        <c:axPos val="b"/>
        <c:majorTickMark val="out"/>
        <c:minorTickMark val="none"/>
        <c:tickLblPos val="nextTo"/>
        <c:crossAx val="98339840"/>
        <c:crosses val="autoZero"/>
        <c:auto val="1"/>
        <c:lblAlgn val="ctr"/>
        <c:lblOffset val="100"/>
        <c:noMultiLvlLbl val="0"/>
      </c:catAx>
      <c:valAx>
        <c:axId val="98339840"/>
        <c:scaling>
          <c:orientation val="minMax"/>
        </c:scaling>
        <c:delete val="0"/>
        <c:axPos val="l"/>
        <c:majorGridlines/>
        <c:numFmt formatCode="General" sourceLinked="1"/>
        <c:majorTickMark val="out"/>
        <c:minorTickMark val="none"/>
        <c:tickLblPos val="nextTo"/>
        <c:crossAx val="98338304"/>
        <c:crosses val="autoZero"/>
        <c:crossBetween val="midCat"/>
      </c:valAx>
    </c:plotArea>
    <c:plotVisOnly val="1"/>
    <c:dispBlanksAs val="zero"/>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cked"/>
        <c:varyColors val="0"/>
        <c:ser>
          <c:idx val="0"/>
          <c:order val="0"/>
          <c:tx>
            <c:v>1st qtr</c:v>
          </c:tx>
          <c:marker>
            <c:symbol val="none"/>
          </c:marker>
          <c:cat>
            <c:strLit>
              <c:ptCount val="4"/>
              <c:pt idx="0">
                <c:v>North </c:v>
              </c:pt>
              <c:pt idx="1">
                <c:v>East</c:v>
              </c:pt>
              <c:pt idx="2">
                <c:v>South</c:v>
              </c:pt>
              <c:pt idx="3">
                <c:v>West</c:v>
              </c:pt>
            </c:strLit>
          </c:cat>
          <c:val>
            <c:numLit>
              <c:formatCode>General</c:formatCode>
              <c:ptCount val="4"/>
              <c:pt idx="0">
                <c:v>3</c:v>
              </c:pt>
              <c:pt idx="1">
                <c:v>4</c:v>
              </c:pt>
              <c:pt idx="2">
                <c:v>7</c:v>
              </c:pt>
              <c:pt idx="3">
                <c:v>5</c:v>
              </c:pt>
            </c:numLit>
          </c:val>
          <c:smooth val="0"/>
          <c:extLst>
            <c:ext xmlns:c16="http://schemas.microsoft.com/office/drawing/2014/chart" uri="{C3380CC4-5D6E-409C-BE32-E72D297353CC}">
              <c16:uniqueId val="{00000000-2BC7-409F-A8A8-69A810CCF679}"/>
            </c:ext>
          </c:extLst>
        </c:ser>
        <c:ser>
          <c:idx val="1"/>
          <c:order val="1"/>
          <c:tx>
            <c:v>2nd qtr</c:v>
          </c:tx>
          <c:marker>
            <c:symbol val="none"/>
          </c:marker>
          <c:cat>
            <c:strLit>
              <c:ptCount val="4"/>
              <c:pt idx="0">
                <c:v>North </c:v>
              </c:pt>
              <c:pt idx="1">
                <c:v>East</c:v>
              </c:pt>
              <c:pt idx="2">
                <c:v>South</c:v>
              </c:pt>
              <c:pt idx="3">
                <c:v>West</c:v>
              </c:pt>
            </c:strLit>
          </c:cat>
          <c:val>
            <c:numLit>
              <c:formatCode>General</c:formatCode>
              <c:ptCount val="4"/>
              <c:pt idx="0">
                <c:v>4</c:v>
              </c:pt>
              <c:pt idx="1">
                <c:v>2</c:v>
              </c:pt>
              <c:pt idx="2">
                <c:v>5</c:v>
              </c:pt>
              <c:pt idx="3">
                <c:v>3</c:v>
              </c:pt>
            </c:numLit>
          </c:val>
          <c:smooth val="0"/>
          <c:extLst>
            <c:ext xmlns:c16="http://schemas.microsoft.com/office/drawing/2014/chart" uri="{C3380CC4-5D6E-409C-BE32-E72D297353CC}">
              <c16:uniqueId val="{00000001-2BC7-409F-A8A8-69A810CCF679}"/>
            </c:ext>
          </c:extLst>
        </c:ser>
        <c:dLbls>
          <c:showLegendKey val="0"/>
          <c:showVal val="0"/>
          <c:showCatName val="0"/>
          <c:showSerName val="0"/>
          <c:showPercent val="0"/>
          <c:showBubbleSize val="0"/>
        </c:dLbls>
        <c:smooth val="0"/>
        <c:axId val="99310592"/>
        <c:axId val="99312384"/>
      </c:lineChart>
      <c:catAx>
        <c:axId val="99310592"/>
        <c:scaling>
          <c:orientation val="minMax"/>
        </c:scaling>
        <c:delete val="0"/>
        <c:axPos val="b"/>
        <c:numFmt formatCode="General" sourceLinked="0"/>
        <c:majorTickMark val="out"/>
        <c:minorTickMark val="none"/>
        <c:tickLblPos val="nextTo"/>
        <c:crossAx val="99312384"/>
        <c:crosses val="autoZero"/>
        <c:auto val="1"/>
        <c:lblAlgn val="ctr"/>
        <c:lblOffset val="100"/>
        <c:noMultiLvlLbl val="0"/>
      </c:catAx>
      <c:valAx>
        <c:axId val="99312384"/>
        <c:scaling>
          <c:orientation val="minMax"/>
        </c:scaling>
        <c:delete val="0"/>
        <c:axPos val="l"/>
        <c:majorGridlines/>
        <c:numFmt formatCode="General" sourceLinked="1"/>
        <c:majorTickMark val="out"/>
        <c:minorTickMark val="none"/>
        <c:tickLblPos val="nextTo"/>
        <c:crossAx val="99310592"/>
        <c:crosses val="autoZero"/>
        <c:crossBetween val="between"/>
      </c:valAx>
    </c:plotArea>
    <c:legend>
      <c:legendPos val="r"/>
      <c:overlay val="0"/>
    </c:legend>
    <c:plotVisOnly val="1"/>
    <c:dispBlanksAs val="zero"/>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42231</c:v>
          </c:tx>
          <c:invertIfNegative val="0"/>
          <c:cat>
            <c:strLit>
              <c:ptCount val="4"/>
              <c:pt idx="0">
                <c:v>z-tiles</c:v>
              </c:pt>
              <c:pt idx="1">
                <c:v>R-widgets</c:v>
              </c:pt>
              <c:pt idx="2">
                <c:v>safety</c:v>
              </c:pt>
              <c:pt idx="3">
                <c:v>solder</c:v>
              </c:pt>
            </c:strLit>
          </c:cat>
          <c:val>
            <c:numLit>
              <c:formatCode>General</c:formatCode>
              <c:ptCount val="4"/>
              <c:pt idx="0">
                <c:v>2</c:v>
              </c:pt>
              <c:pt idx="1">
                <c:v>3</c:v>
              </c:pt>
              <c:pt idx="2">
                <c:v>0</c:v>
              </c:pt>
              <c:pt idx="3">
                <c:v>0</c:v>
              </c:pt>
            </c:numLit>
          </c:val>
          <c:extLst>
            <c:ext xmlns:c16="http://schemas.microsoft.com/office/drawing/2014/chart" uri="{C3380CC4-5D6E-409C-BE32-E72D297353CC}">
              <c16:uniqueId val="{00000000-14F8-4DC2-8B7D-43F60CC4F743}"/>
            </c:ext>
          </c:extLst>
        </c:ser>
        <c:ser>
          <c:idx val="1"/>
          <c:order val="1"/>
          <c:tx>
            <c:v>42245</c:v>
          </c:tx>
          <c:invertIfNegative val="0"/>
          <c:cat>
            <c:strLit>
              <c:ptCount val="4"/>
              <c:pt idx="0">
                <c:v>z-tiles</c:v>
              </c:pt>
              <c:pt idx="1">
                <c:v>R-widgets</c:v>
              </c:pt>
              <c:pt idx="2">
                <c:v>safety</c:v>
              </c:pt>
              <c:pt idx="3">
                <c:v>solder</c:v>
              </c:pt>
            </c:strLit>
          </c:cat>
          <c:val>
            <c:numLit>
              <c:formatCode>General</c:formatCode>
              <c:ptCount val="4"/>
              <c:pt idx="0">
                <c:v>2</c:v>
              </c:pt>
              <c:pt idx="1">
                <c:v>0</c:v>
              </c:pt>
              <c:pt idx="2">
                <c:v>2</c:v>
              </c:pt>
              <c:pt idx="3">
                <c:v>4</c:v>
              </c:pt>
            </c:numLit>
          </c:val>
          <c:extLst>
            <c:ext xmlns:c16="http://schemas.microsoft.com/office/drawing/2014/chart" uri="{C3380CC4-5D6E-409C-BE32-E72D297353CC}">
              <c16:uniqueId val="{00000001-14F8-4DC2-8B7D-43F60CC4F743}"/>
            </c:ext>
          </c:extLst>
        </c:ser>
        <c:ser>
          <c:idx val="2"/>
          <c:order val="2"/>
          <c:tx>
            <c:v>42248</c:v>
          </c:tx>
          <c:invertIfNegative val="0"/>
          <c:cat>
            <c:strLit>
              <c:ptCount val="4"/>
              <c:pt idx="0">
                <c:v>z-tiles</c:v>
              </c:pt>
              <c:pt idx="1">
                <c:v>R-widgets</c:v>
              </c:pt>
              <c:pt idx="2">
                <c:v>safety</c:v>
              </c:pt>
              <c:pt idx="3">
                <c:v>solder</c:v>
              </c:pt>
            </c:strLit>
          </c:cat>
          <c:val>
            <c:numLit>
              <c:formatCode>General</c:formatCode>
              <c:ptCount val="4"/>
              <c:pt idx="0">
                <c:v>2</c:v>
              </c:pt>
              <c:pt idx="1">
                <c:v>0</c:v>
              </c:pt>
              <c:pt idx="2">
                <c:v>1</c:v>
              </c:pt>
              <c:pt idx="3">
                <c:v>1</c:v>
              </c:pt>
            </c:numLit>
          </c:val>
          <c:extLst>
            <c:ext xmlns:c16="http://schemas.microsoft.com/office/drawing/2014/chart" uri="{C3380CC4-5D6E-409C-BE32-E72D297353CC}">
              <c16:uniqueId val="{00000002-14F8-4DC2-8B7D-43F60CC4F743}"/>
            </c:ext>
          </c:extLst>
        </c:ser>
        <c:ser>
          <c:idx val="3"/>
          <c:order val="3"/>
          <c:tx>
            <c:v>42262</c:v>
          </c:tx>
          <c:invertIfNegative val="0"/>
          <c:cat>
            <c:strLit>
              <c:ptCount val="4"/>
              <c:pt idx="0">
                <c:v>z-tiles</c:v>
              </c:pt>
              <c:pt idx="1">
                <c:v>R-widgets</c:v>
              </c:pt>
              <c:pt idx="2">
                <c:v>safety</c:v>
              </c:pt>
              <c:pt idx="3">
                <c:v>solder</c:v>
              </c:pt>
            </c:strLit>
          </c:cat>
          <c:val>
            <c:numLit>
              <c:formatCode>General</c:formatCode>
              <c:ptCount val="4"/>
              <c:pt idx="0">
                <c:v>1</c:v>
              </c:pt>
              <c:pt idx="1">
                <c:v>3</c:v>
              </c:pt>
              <c:pt idx="2">
                <c:v>0</c:v>
              </c:pt>
              <c:pt idx="3">
                <c:v>0</c:v>
              </c:pt>
            </c:numLit>
          </c:val>
          <c:extLst>
            <c:ext xmlns:c16="http://schemas.microsoft.com/office/drawing/2014/chart" uri="{C3380CC4-5D6E-409C-BE32-E72D297353CC}">
              <c16:uniqueId val="{00000003-14F8-4DC2-8B7D-43F60CC4F743}"/>
            </c:ext>
          </c:extLst>
        </c:ser>
        <c:dLbls>
          <c:showLegendKey val="0"/>
          <c:showVal val="0"/>
          <c:showCatName val="0"/>
          <c:showSerName val="0"/>
          <c:showPercent val="0"/>
          <c:showBubbleSize val="0"/>
        </c:dLbls>
        <c:gapWidth val="150"/>
        <c:axId val="104206720"/>
        <c:axId val="104208256"/>
      </c:barChart>
      <c:catAx>
        <c:axId val="104206720"/>
        <c:scaling>
          <c:orientation val="minMax"/>
        </c:scaling>
        <c:delete val="0"/>
        <c:axPos val="b"/>
        <c:numFmt formatCode="General" sourceLinked="1"/>
        <c:majorTickMark val="out"/>
        <c:minorTickMark val="none"/>
        <c:tickLblPos val="nextTo"/>
        <c:crossAx val="104208256"/>
        <c:crosses val="autoZero"/>
        <c:auto val="1"/>
        <c:lblAlgn val="ctr"/>
        <c:lblOffset val="100"/>
        <c:noMultiLvlLbl val="0"/>
      </c:catAx>
      <c:valAx>
        <c:axId val="104208256"/>
        <c:scaling>
          <c:orientation val="minMax"/>
        </c:scaling>
        <c:delete val="0"/>
        <c:axPos val="l"/>
        <c:majorGridlines>
          <c:spPr>
            <a:ln w="9525" cap="flat" cmpd="sng" algn="ctr">
              <a:solidFill>
                <a:schemeClr val="accent5">
                  <a:shade val="95000"/>
                  <a:satMod val="105000"/>
                </a:schemeClr>
              </a:solidFill>
              <a:prstDash val="solid"/>
            </a:ln>
            <a:effectLst/>
          </c:spPr>
        </c:majorGridlines>
        <c:numFmt formatCode="General" sourceLinked="1"/>
        <c:majorTickMark val="out"/>
        <c:minorTickMark val="none"/>
        <c:tickLblPos val="nextTo"/>
        <c:crossAx val="1042067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z-tiles</c:v>
          </c:tx>
          <c:invertIfNegative val="0"/>
          <c:val>
            <c:numLit>
              <c:formatCode>General</c:formatCode>
              <c:ptCount val="1"/>
              <c:pt idx="0">
                <c:v>7</c:v>
              </c:pt>
            </c:numLit>
          </c:val>
          <c:extLst>
            <c:ext xmlns:c16="http://schemas.microsoft.com/office/drawing/2014/chart" uri="{C3380CC4-5D6E-409C-BE32-E72D297353CC}">
              <c16:uniqueId val="{00000000-345C-403F-A79F-303D2FB15FCF}"/>
            </c:ext>
          </c:extLst>
        </c:ser>
        <c:ser>
          <c:idx val="1"/>
          <c:order val="1"/>
          <c:tx>
            <c:v>R-widgets</c:v>
          </c:tx>
          <c:invertIfNegative val="0"/>
          <c:val>
            <c:numLit>
              <c:formatCode>General</c:formatCode>
              <c:ptCount val="1"/>
              <c:pt idx="0">
                <c:v>6</c:v>
              </c:pt>
            </c:numLit>
          </c:val>
          <c:extLst>
            <c:ext xmlns:c16="http://schemas.microsoft.com/office/drawing/2014/chart" uri="{C3380CC4-5D6E-409C-BE32-E72D297353CC}">
              <c16:uniqueId val="{00000001-345C-403F-A79F-303D2FB15FCF}"/>
            </c:ext>
          </c:extLst>
        </c:ser>
        <c:ser>
          <c:idx val="2"/>
          <c:order val="2"/>
          <c:tx>
            <c:v>safety</c:v>
          </c:tx>
          <c:invertIfNegative val="0"/>
          <c:val>
            <c:numLit>
              <c:formatCode>General</c:formatCode>
              <c:ptCount val="1"/>
              <c:pt idx="0">
                <c:v>3</c:v>
              </c:pt>
            </c:numLit>
          </c:val>
          <c:extLst>
            <c:ext xmlns:c16="http://schemas.microsoft.com/office/drawing/2014/chart" uri="{C3380CC4-5D6E-409C-BE32-E72D297353CC}">
              <c16:uniqueId val="{00000002-345C-403F-A79F-303D2FB15FCF}"/>
            </c:ext>
          </c:extLst>
        </c:ser>
        <c:ser>
          <c:idx val="3"/>
          <c:order val="3"/>
          <c:tx>
            <c:v>solder</c:v>
          </c:tx>
          <c:invertIfNegative val="0"/>
          <c:val>
            <c:numLit>
              <c:formatCode>General</c:formatCode>
              <c:ptCount val="1"/>
              <c:pt idx="0">
                <c:v>5</c:v>
              </c:pt>
            </c:numLit>
          </c:val>
          <c:extLst>
            <c:ext xmlns:c16="http://schemas.microsoft.com/office/drawing/2014/chart" uri="{C3380CC4-5D6E-409C-BE32-E72D297353CC}">
              <c16:uniqueId val="{00000003-345C-403F-A79F-303D2FB15FCF}"/>
            </c:ext>
          </c:extLst>
        </c:ser>
        <c:dLbls>
          <c:showLegendKey val="0"/>
          <c:showVal val="0"/>
          <c:showCatName val="0"/>
          <c:showSerName val="0"/>
          <c:showPercent val="0"/>
          <c:showBubbleSize val="0"/>
        </c:dLbls>
        <c:gapWidth val="150"/>
        <c:axId val="104235392"/>
        <c:axId val="104236928"/>
      </c:barChart>
      <c:catAx>
        <c:axId val="104235392"/>
        <c:scaling>
          <c:orientation val="minMax"/>
        </c:scaling>
        <c:delete val="1"/>
        <c:axPos val="b"/>
        <c:majorTickMark val="out"/>
        <c:minorTickMark val="none"/>
        <c:tickLblPos val="nextTo"/>
        <c:crossAx val="104236928"/>
        <c:crosses val="autoZero"/>
        <c:auto val="1"/>
        <c:lblAlgn val="ctr"/>
        <c:lblOffset val="100"/>
        <c:noMultiLvlLbl val="0"/>
      </c:catAx>
      <c:valAx>
        <c:axId val="104236928"/>
        <c:scaling>
          <c:orientation val="minMax"/>
        </c:scaling>
        <c:delete val="0"/>
        <c:axPos val="l"/>
        <c:majorGridlines/>
        <c:numFmt formatCode="General" sourceLinked="1"/>
        <c:majorTickMark val="out"/>
        <c:minorTickMark val="none"/>
        <c:tickLblPos val="nextTo"/>
        <c:crossAx val="10423539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0"/>
          <c:order val="0"/>
          <c:tx>
            <c:v>1st Quarter</c:v>
          </c:tx>
          <c:invertIfNegative val="0"/>
          <c:cat>
            <c:strLit>
              <c:ptCount val="3"/>
              <c:pt idx="0">
                <c:v>USA</c:v>
              </c:pt>
              <c:pt idx="1">
                <c:v>Asia</c:v>
              </c:pt>
              <c:pt idx="2">
                <c:v>Europe</c:v>
              </c:pt>
            </c:strLit>
          </c:cat>
          <c:val>
            <c:numLit>
              <c:formatCode>General</c:formatCode>
              <c:ptCount val="3"/>
              <c:pt idx="0">
                <c:v>6</c:v>
              </c:pt>
              <c:pt idx="1">
                <c:v>4</c:v>
              </c:pt>
              <c:pt idx="2">
                <c:v>4</c:v>
              </c:pt>
            </c:numLit>
          </c:val>
          <c:extLst>
            <c:ext xmlns:c16="http://schemas.microsoft.com/office/drawing/2014/chart" uri="{C3380CC4-5D6E-409C-BE32-E72D297353CC}">
              <c16:uniqueId val="{00000000-007A-498E-B65D-B3CD69DD46D5}"/>
            </c:ext>
          </c:extLst>
        </c:ser>
        <c:ser>
          <c:idx val="1"/>
          <c:order val="1"/>
          <c:tx>
            <c:v>2nd Quarter</c:v>
          </c:tx>
          <c:invertIfNegative val="0"/>
          <c:cat>
            <c:strLit>
              <c:ptCount val="3"/>
              <c:pt idx="0">
                <c:v>USA</c:v>
              </c:pt>
              <c:pt idx="1">
                <c:v>Asia</c:v>
              </c:pt>
              <c:pt idx="2">
                <c:v>Europe</c:v>
              </c:pt>
            </c:strLit>
          </c:cat>
          <c:val>
            <c:numLit>
              <c:formatCode>General</c:formatCode>
              <c:ptCount val="3"/>
              <c:pt idx="0">
                <c:v>1</c:v>
              </c:pt>
              <c:pt idx="1">
                <c:v>3</c:v>
              </c:pt>
              <c:pt idx="2">
                <c:v>5</c:v>
              </c:pt>
            </c:numLit>
          </c:val>
          <c:extLst>
            <c:ext xmlns:c16="http://schemas.microsoft.com/office/drawing/2014/chart" uri="{C3380CC4-5D6E-409C-BE32-E72D297353CC}">
              <c16:uniqueId val="{00000001-007A-498E-B65D-B3CD69DD46D5}"/>
            </c:ext>
          </c:extLst>
        </c:ser>
        <c:dLbls>
          <c:showLegendKey val="0"/>
          <c:showVal val="0"/>
          <c:showCatName val="0"/>
          <c:showSerName val="0"/>
          <c:showPercent val="0"/>
          <c:showBubbleSize val="0"/>
        </c:dLbls>
        <c:gapWidth val="150"/>
        <c:axId val="104270080"/>
        <c:axId val="104275968"/>
      </c:barChart>
      <c:catAx>
        <c:axId val="104270080"/>
        <c:scaling>
          <c:orientation val="minMax"/>
        </c:scaling>
        <c:delete val="0"/>
        <c:axPos val="b"/>
        <c:numFmt formatCode="General" sourceLinked="0"/>
        <c:majorTickMark val="out"/>
        <c:minorTickMark val="none"/>
        <c:tickLblPos val="nextTo"/>
        <c:crossAx val="104275968"/>
        <c:crosses val="autoZero"/>
        <c:auto val="1"/>
        <c:lblAlgn val="ctr"/>
        <c:lblOffset val="100"/>
        <c:noMultiLvlLbl val="0"/>
      </c:catAx>
      <c:valAx>
        <c:axId val="104275968"/>
        <c:scaling>
          <c:orientation val="minMax"/>
        </c:scaling>
        <c:delete val="0"/>
        <c:axPos val="l"/>
        <c:majorGridlines/>
        <c:numFmt formatCode="General" sourceLinked="1"/>
        <c:majorTickMark val="out"/>
        <c:minorTickMark val="none"/>
        <c:tickLblPos val="nextTo"/>
        <c:crossAx val="1042700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val>
            <c:numLit>
              <c:formatCode>General</c:formatCode>
              <c:ptCount val="4"/>
              <c:pt idx="0">
                <c:v>714.29</c:v>
              </c:pt>
              <c:pt idx="1">
                <c:v>243.58</c:v>
              </c:pt>
              <c:pt idx="2">
                <c:v>573.16999999999996</c:v>
              </c:pt>
              <c:pt idx="3">
                <c:v>560</c:v>
              </c:pt>
            </c:numLit>
          </c:val>
          <c:extLst>
            <c:ext xmlns:c16="http://schemas.microsoft.com/office/drawing/2014/chart" uri="{C3380CC4-5D6E-409C-BE32-E72D297353CC}">
              <c16:uniqueId val="{00000000-CD37-48FF-8BB0-AD8CC74E5CC4}"/>
            </c:ext>
          </c:extLst>
        </c:ser>
        <c:ser>
          <c:idx val="1"/>
          <c:order val="1"/>
          <c:spPr>
            <a:ln w="25400">
              <a:noFill/>
            </a:ln>
          </c:spPr>
          <c:val>
            <c:numLit>
              <c:formatCode>General</c:formatCode>
              <c:ptCount val="4"/>
              <c:pt idx="0">
                <c:v>714.29</c:v>
              </c:pt>
              <c:pt idx="1">
                <c:v>243.58</c:v>
              </c:pt>
              <c:pt idx="2">
                <c:v>573.16999999999996</c:v>
              </c:pt>
              <c:pt idx="3">
                <c:v>560</c:v>
              </c:pt>
            </c:numLit>
          </c:val>
          <c:extLst>
            <c:ext xmlns:c16="http://schemas.microsoft.com/office/drawing/2014/chart" uri="{C3380CC4-5D6E-409C-BE32-E72D297353CC}">
              <c16:uniqueId val="{00000001-CD37-48FF-8BB0-AD8CC74E5CC4}"/>
            </c:ext>
          </c:extLst>
        </c:ser>
        <c:ser>
          <c:idx val="2"/>
          <c:order val="2"/>
          <c:spPr>
            <a:ln w="25400">
              <a:noFill/>
            </a:ln>
          </c:spPr>
          <c:val>
            <c:numLit>
              <c:formatCode>General</c:formatCode>
              <c:ptCount val="4"/>
              <c:pt idx="0">
                <c:v>22</c:v>
              </c:pt>
              <c:pt idx="1">
                <c:v>55</c:v>
              </c:pt>
              <c:pt idx="2">
                <c:v>444</c:v>
              </c:pt>
              <c:pt idx="3">
                <c:v>100</c:v>
              </c:pt>
            </c:numLit>
          </c:val>
          <c:extLst>
            <c:ext xmlns:c16="http://schemas.microsoft.com/office/drawing/2014/chart" uri="{C3380CC4-5D6E-409C-BE32-E72D297353CC}">
              <c16:uniqueId val="{00000002-CD37-48FF-8BB0-AD8CC74E5CC4}"/>
            </c:ext>
          </c:extLst>
        </c:ser>
        <c:dLbls>
          <c:showLegendKey val="0"/>
          <c:showVal val="0"/>
          <c:showCatName val="0"/>
          <c:showSerName val="0"/>
          <c:showPercent val="0"/>
          <c:showBubbleSize val="0"/>
        </c:dLbls>
        <c:axId val="98338304"/>
        <c:axId val="98339840"/>
      </c:areaChart>
      <c:catAx>
        <c:axId val="98338304"/>
        <c:scaling>
          <c:orientation val="minMax"/>
        </c:scaling>
        <c:delete val="0"/>
        <c:axPos val="b"/>
        <c:majorTickMark val="out"/>
        <c:minorTickMark val="none"/>
        <c:tickLblPos val="nextTo"/>
        <c:crossAx val="98339840"/>
        <c:crosses val="autoZero"/>
        <c:auto val="1"/>
        <c:lblAlgn val="ctr"/>
        <c:lblOffset val="100"/>
        <c:noMultiLvlLbl val="0"/>
      </c:catAx>
      <c:valAx>
        <c:axId val="98339840"/>
        <c:scaling>
          <c:orientation val="minMax"/>
        </c:scaling>
        <c:delete val="0"/>
        <c:axPos val="l"/>
        <c:majorGridlines/>
        <c:numFmt formatCode="General" sourceLinked="1"/>
        <c:majorTickMark val="out"/>
        <c:minorTickMark val="none"/>
        <c:tickLblPos val="nextTo"/>
        <c:crossAx val="98338304"/>
        <c:crosses val="autoZero"/>
        <c:crossBetween val="midCat"/>
      </c:valAx>
    </c:plotArea>
    <c:plotVisOnly val="1"/>
    <c:dispBlanksAs val="zero"/>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cked"/>
        <c:varyColors val="0"/>
        <c:ser>
          <c:idx val="0"/>
          <c:order val="0"/>
          <c:tx>
            <c:v>1st qtr</c:v>
          </c:tx>
          <c:marker>
            <c:symbol val="none"/>
          </c:marker>
          <c:cat>
            <c:strLit>
              <c:ptCount val="4"/>
              <c:pt idx="0">
                <c:v>North </c:v>
              </c:pt>
              <c:pt idx="1">
                <c:v>East</c:v>
              </c:pt>
              <c:pt idx="2">
                <c:v>South</c:v>
              </c:pt>
              <c:pt idx="3">
                <c:v>West</c:v>
              </c:pt>
            </c:strLit>
          </c:cat>
          <c:val>
            <c:numLit>
              <c:formatCode>General</c:formatCode>
              <c:ptCount val="4"/>
              <c:pt idx="0">
                <c:v>3</c:v>
              </c:pt>
              <c:pt idx="1">
                <c:v>4</c:v>
              </c:pt>
              <c:pt idx="2">
                <c:v>7</c:v>
              </c:pt>
              <c:pt idx="3">
                <c:v>5</c:v>
              </c:pt>
            </c:numLit>
          </c:val>
          <c:smooth val="0"/>
          <c:extLst>
            <c:ext xmlns:c16="http://schemas.microsoft.com/office/drawing/2014/chart" uri="{C3380CC4-5D6E-409C-BE32-E72D297353CC}">
              <c16:uniqueId val="{00000000-93B3-4465-A772-4A01A87E0CAC}"/>
            </c:ext>
          </c:extLst>
        </c:ser>
        <c:ser>
          <c:idx val="1"/>
          <c:order val="1"/>
          <c:tx>
            <c:v>2nd qtr</c:v>
          </c:tx>
          <c:marker>
            <c:symbol val="none"/>
          </c:marker>
          <c:cat>
            <c:strLit>
              <c:ptCount val="4"/>
              <c:pt idx="0">
                <c:v>North </c:v>
              </c:pt>
              <c:pt idx="1">
                <c:v>East</c:v>
              </c:pt>
              <c:pt idx="2">
                <c:v>South</c:v>
              </c:pt>
              <c:pt idx="3">
                <c:v>West</c:v>
              </c:pt>
            </c:strLit>
          </c:cat>
          <c:val>
            <c:numLit>
              <c:formatCode>General</c:formatCode>
              <c:ptCount val="4"/>
              <c:pt idx="0">
                <c:v>4</c:v>
              </c:pt>
              <c:pt idx="1">
                <c:v>2</c:v>
              </c:pt>
              <c:pt idx="2">
                <c:v>5</c:v>
              </c:pt>
              <c:pt idx="3">
                <c:v>3</c:v>
              </c:pt>
            </c:numLit>
          </c:val>
          <c:smooth val="0"/>
          <c:extLst>
            <c:ext xmlns:c16="http://schemas.microsoft.com/office/drawing/2014/chart" uri="{C3380CC4-5D6E-409C-BE32-E72D297353CC}">
              <c16:uniqueId val="{00000001-93B3-4465-A772-4A01A87E0CAC}"/>
            </c:ext>
          </c:extLst>
        </c:ser>
        <c:dLbls>
          <c:showLegendKey val="0"/>
          <c:showVal val="0"/>
          <c:showCatName val="0"/>
          <c:showSerName val="0"/>
          <c:showPercent val="0"/>
          <c:showBubbleSize val="0"/>
        </c:dLbls>
        <c:smooth val="0"/>
        <c:axId val="99310592"/>
        <c:axId val="99312384"/>
      </c:lineChart>
      <c:catAx>
        <c:axId val="99310592"/>
        <c:scaling>
          <c:orientation val="minMax"/>
        </c:scaling>
        <c:delete val="0"/>
        <c:axPos val="b"/>
        <c:numFmt formatCode="General" sourceLinked="0"/>
        <c:majorTickMark val="out"/>
        <c:minorTickMark val="none"/>
        <c:tickLblPos val="nextTo"/>
        <c:crossAx val="99312384"/>
        <c:crosses val="autoZero"/>
        <c:auto val="1"/>
        <c:lblAlgn val="ctr"/>
        <c:lblOffset val="100"/>
        <c:noMultiLvlLbl val="0"/>
      </c:catAx>
      <c:valAx>
        <c:axId val="99312384"/>
        <c:scaling>
          <c:orientation val="minMax"/>
        </c:scaling>
        <c:delete val="0"/>
        <c:axPos val="l"/>
        <c:majorGridlines/>
        <c:numFmt formatCode="General" sourceLinked="1"/>
        <c:majorTickMark val="out"/>
        <c:minorTickMark val="none"/>
        <c:tickLblPos val="nextTo"/>
        <c:crossAx val="99310592"/>
        <c:crosses val="autoZero"/>
        <c:crossBetween val="between"/>
      </c:valAx>
    </c:plotArea>
    <c:legend>
      <c:legendPos val="r"/>
      <c:overlay val="0"/>
    </c:legend>
    <c:plotVisOnly val="1"/>
    <c:dispBlanksAs val="zero"/>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z-tiles</c:v>
          </c:tx>
          <c:invertIfNegative val="0"/>
          <c:val>
            <c:numLit>
              <c:formatCode>General</c:formatCode>
              <c:ptCount val="1"/>
              <c:pt idx="0">
                <c:v>7</c:v>
              </c:pt>
            </c:numLit>
          </c:val>
          <c:extLst>
            <c:ext xmlns:c16="http://schemas.microsoft.com/office/drawing/2014/chart" uri="{C3380CC4-5D6E-409C-BE32-E72D297353CC}">
              <c16:uniqueId val="{00000000-9D5C-4B45-812F-AF919BB2F05C}"/>
            </c:ext>
          </c:extLst>
        </c:ser>
        <c:ser>
          <c:idx val="1"/>
          <c:order val="1"/>
          <c:tx>
            <c:v>R-widgets</c:v>
          </c:tx>
          <c:invertIfNegative val="0"/>
          <c:val>
            <c:numLit>
              <c:formatCode>General</c:formatCode>
              <c:ptCount val="1"/>
              <c:pt idx="0">
                <c:v>6</c:v>
              </c:pt>
            </c:numLit>
          </c:val>
          <c:extLst>
            <c:ext xmlns:c16="http://schemas.microsoft.com/office/drawing/2014/chart" uri="{C3380CC4-5D6E-409C-BE32-E72D297353CC}">
              <c16:uniqueId val="{00000001-9D5C-4B45-812F-AF919BB2F05C}"/>
            </c:ext>
          </c:extLst>
        </c:ser>
        <c:ser>
          <c:idx val="2"/>
          <c:order val="2"/>
          <c:tx>
            <c:v>safety</c:v>
          </c:tx>
          <c:invertIfNegative val="0"/>
          <c:val>
            <c:numLit>
              <c:formatCode>General</c:formatCode>
              <c:ptCount val="1"/>
              <c:pt idx="0">
                <c:v>3</c:v>
              </c:pt>
            </c:numLit>
          </c:val>
          <c:extLst>
            <c:ext xmlns:c16="http://schemas.microsoft.com/office/drawing/2014/chart" uri="{C3380CC4-5D6E-409C-BE32-E72D297353CC}">
              <c16:uniqueId val="{00000002-9D5C-4B45-812F-AF919BB2F05C}"/>
            </c:ext>
          </c:extLst>
        </c:ser>
        <c:ser>
          <c:idx val="3"/>
          <c:order val="3"/>
          <c:tx>
            <c:v>solder</c:v>
          </c:tx>
          <c:invertIfNegative val="0"/>
          <c:val>
            <c:numLit>
              <c:formatCode>General</c:formatCode>
              <c:ptCount val="1"/>
              <c:pt idx="0">
                <c:v>5</c:v>
              </c:pt>
            </c:numLit>
          </c:val>
          <c:extLst>
            <c:ext xmlns:c16="http://schemas.microsoft.com/office/drawing/2014/chart" uri="{C3380CC4-5D6E-409C-BE32-E72D297353CC}">
              <c16:uniqueId val="{00000003-9D5C-4B45-812F-AF919BB2F05C}"/>
            </c:ext>
          </c:extLst>
        </c:ser>
        <c:dLbls>
          <c:showLegendKey val="0"/>
          <c:showVal val="0"/>
          <c:showCatName val="0"/>
          <c:showSerName val="0"/>
          <c:showPercent val="0"/>
          <c:showBubbleSize val="0"/>
        </c:dLbls>
        <c:gapWidth val="150"/>
        <c:axId val="104235392"/>
        <c:axId val="104236928"/>
      </c:barChart>
      <c:catAx>
        <c:axId val="104235392"/>
        <c:scaling>
          <c:orientation val="minMax"/>
        </c:scaling>
        <c:delete val="1"/>
        <c:axPos val="b"/>
        <c:majorTickMark val="out"/>
        <c:minorTickMark val="none"/>
        <c:tickLblPos val="nextTo"/>
        <c:crossAx val="104236928"/>
        <c:crosses val="autoZero"/>
        <c:auto val="1"/>
        <c:lblAlgn val="ctr"/>
        <c:lblOffset val="100"/>
        <c:noMultiLvlLbl val="0"/>
      </c:catAx>
      <c:valAx>
        <c:axId val="104236928"/>
        <c:scaling>
          <c:orientation val="minMax"/>
        </c:scaling>
        <c:delete val="0"/>
        <c:axPos val="l"/>
        <c:majorGridlines/>
        <c:numFmt formatCode="General" sourceLinked="1"/>
        <c:majorTickMark val="out"/>
        <c:minorTickMark val="none"/>
        <c:tickLblPos val="nextTo"/>
        <c:crossAx val="10423539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2484253441338815E-2"/>
          <c:y val="9.1147164201505121E-2"/>
          <c:w val="0.59377161573052584"/>
          <c:h val="0.74849491219796227"/>
        </c:manualLayout>
      </c:layout>
      <c:barChart>
        <c:barDir val="col"/>
        <c:grouping val="clustered"/>
        <c:varyColors val="0"/>
        <c:ser>
          <c:idx val="0"/>
          <c:order val="0"/>
          <c:tx>
            <c:strRef>
              <c:f>Gen!$B$97</c:f>
              <c:strCache>
                <c:ptCount val="1"/>
                <c:pt idx="0">
                  <c:v>1st Quarter</c:v>
                </c:pt>
              </c:strCache>
            </c:strRef>
          </c:tx>
          <c:invertIfNegative val="0"/>
          <c:cat>
            <c:strRef>
              <c:f>Gen!$C$96:$E$96</c:f>
              <c:strCache>
                <c:ptCount val="3"/>
                <c:pt idx="0">
                  <c:v>USA</c:v>
                </c:pt>
                <c:pt idx="1">
                  <c:v>Asia</c:v>
                </c:pt>
                <c:pt idx="2">
                  <c:v>Europe</c:v>
                </c:pt>
              </c:strCache>
            </c:strRef>
          </c:cat>
          <c:val>
            <c:numRef>
              <c:f>Gen!$C$97:$E$97</c:f>
              <c:numCache>
                <c:formatCode>General</c:formatCode>
                <c:ptCount val="3"/>
                <c:pt idx="0">
                  <c:v>5</c:v>
                </c:pt>
                <c:pt idx="1">
                  <c:v>4</c:v>
                </c:pt>
                <c:pt idx="2">
                  <c:v>4</c:v>
                </c:pt>
              </c:numCache>
            </c:numRef>
          </c:val>
          <c:extLst>
            <c:ext xmlns:c16="http://schemas.microsoft.com/office/drawing/2014/chart" uri="{C3380CC4-5D6E-409C-BE32-E72D297353CC}">
              <c16:uniqueId val="{00000000-41FB-453D-ACF7-FED59D9781AB}"/>
            </c:ext>
          </c:extLst>
        </c:ser>
        <c:ser>
          <c:idx val="1"/>
          <c:order val="1"/>
          <c:tx>
            <c:strRef>
              <c:f>Gen!$B$98</c:f>
              <c:strCache>
                <c:ptCount val="1"/>
                <c:pt idx="0">
                  <c:v>2nd Quarter</c:v>
                </c:pt>
              </c:strCache>
            </c:strRef>
          </c:tx>
          <c:invertIfNegative val="0"/>
          <c:cat>
            <c:strRef>
              <c:f>Gen!$C$96:$E$96</c:f>
              <c:strCache>
                <c:ptCount val="3"/>
                <c:pt idx="0">
                  <c:v>USA</c:v>
                </c:pt>
                <c:pt idx="1">
                  <c:v>Asia</c:v>
                </c:pt>
                <c:pt idx="2">
                  <c:v>Europe</c:v>
                </c:pt>
              </c:strCache>
            </c:strRef>
          </c:cat>
          <c:val>
            <c:numRef>
              <c:f>Gen!$C$98:$E$98</c:f>
              <c:numCache>
                <c:formatCode>General</c:formatCode>
                <c:ptCount val="3"/>
                <c:pt idx="0">
                  <c:v>1</c:v>
                </c:pt>
                <c:pt idx="1">
                  <c:v>3</c:v>
                </c:pt>
                <c:pt idx="2">
                  <c:v>5</c:v>
                </c:pt>
              </c:numCache>
            </c:numRef>
          </c:val>
          <c:extLst>
            <c:ext xmlns:c16="http://schemas.microsoft.com/office/drawing/2014/chart" uri="{C3380CC4-5D6E-409C-BE32-E72D297353CC}">
              <c16:uniqueId val="{00000001-41FB-453D-ACF7-FED59D9781AB}"/>
            </c:ext>
          </c:extLst>
        </c:ser>
        <c:dLbls>
          <c:showLegendKey val="0"/>
          <c:showVal val="0"/>
          <c:showCatName val="0"/>
          <c:showSerName val="0"/>
          <c:showPercent val="0"/>
          <c:showBubbleSize val="0"/>
        </c:dLbls>
        <c:gapWidth val="150"/>
        <c:axId val="104270080"/>
        <c:axId val="104275968"/>
      </c:barChart>
      <c:catAx>
        <c:axId val="104270080"/>
        <c:scaling>
          <c:orientation val="minMax"/>
        </c:scaling>
        <c:delete val="0"/>
        <c:axPos val="b"/>
        <c:numFmt formatCode="General" sourceLinked="0"/>
        <c:majorTickMark val="out"/>
        <c:minorTickMark val="none"/>
        <c:tickLblPos val="nextTo"/>
        <c:crossAx val="104275968"/>
        <c:crosses val="autoZero"/>
        <c:auto val="1"/>
        <c:lblAlgn val="ctr"/>
        <c:lblOffset val="100"/>
        <c:noMultiLvlLbl val="0"/>
      </c:catAx>
      <c:valAx>
        <c:axId val="104275968"/>
        <c:scaling>
          <c:orientation val="minMax"/>
        </c:scaling>
        <c:delete val="0"/>
        <c:axPos val="l"/>
        <c:majorGridlines/>
        <c:numFmt formatCode="General" sourceLinked="1"/>
        <c:majorTickMark val="out"/>
        <c:minorTickMark val="none"/>
        <c:tickLblPos val="nextTo"/>
        <c:crossAx val="10427008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pPr>
            <a:r>
              <a:rPr lang="en-US" sz="1400">
                <a:solidFill>
                  <a:schemeClr val="tx1"/>
                </a:solidFill>
              </a:rPr>
              <a:t>1st qtr</a:t>
            </a:r>
          </a:p>
        </c:rich>
      </c:tx>
      <c:overlay val="0"/>
    </c:title>
    <c:autoTitleDeleted val="0"/>
    <c:plotArea>
      <c:layout/>
      <c:pieChart>
        <c:varyColors val="1"/>
        <c:ser>
          <c:idx val="0"/>
          <c:order val="0"/>
          <c:tx>
            <c:strRef>
              <c:f>Gen!$S$101</c:f>
              <c:strCache>
                <c:ptCount val="1"/>
                <c:pt idx="0">
                  <c:v>1st qtr</c:v>
                </c:pt>
              </c:strCache>
            </c:strRef>
          </c:tx>
          <c:cat>
            <c:strRef>
              <c:f>Gen!$T$100:$W$100</c:f>
              <c:strCache>
                <c:ptCount val="4"/>
                <c:pt idx="0">
                  <c:v>North </c:v>
                </c:pt>
                <c:pt idx="1">
                  <c:v>East</c:v>
                </c:pt>
                <c:pt idx="2">
                  <c:v>South</c:v>
                </c:pt>
                <c:pt idx="3">
                  <c:v>West</c:v>
                </c:pt>
              </c:strCache>
            </c:strRef>
          </c:cat>
          <c:val>
            <c:numRef>
              <c:f>Gen!$T$101:$W$101</c:f>
              <c:numCache>
                <c:formatCode>General</c:formatCode>
                <c:ptCount val="4"/>
                <c:pt idx="0">
                  <c:v>3</c:v>
                </c:pt>
                <c:pt idx="1">
                  <c:v>4</c:v>
                </c:pt>
                <c:pt idx="2">
                  <c:v>7</c:v>
                </c:pt>
                <c:pt idx="3">
                  <c:v>5</c:v>
                </c:pt>
              </c:numCache>
            </c:numRef>
          </c:val>
          <c:extLst>
            <c:ext xmlns:c16="http://schemas.microsoft.com/office/drawing/2014/chart" uri="{C3380CC4-5D6E-409C-BE32-E72D297353CC}">
              <c16:uniqueId val="{00000000-8144-474F-8B70-49D5161873B3}"/>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42231</c:v>
          </c:tx>
          <c:invertIfNegative val="0"/>
          <c:cat>
            <c:strLit>
              <c:ptCount val="4"/>
              <c:pt idx="0">
                <c:v>z-tiles</c:v>
              </c:pt>
              <c:pt idx="1">
                <c:v>R-widgets</c:v>
              </c:pt>
              <c:pt idx="2">
                <c:v>safety</c:v>
              </c:pt>
              <c:pt idx="3">
                <c:v>solder</c:v>
              </c:pt>
            </c:strLit>
          </c:cat>
          <c:val>
            <c:numLit>
              <c:formatCode>General</c:formatCode>
              <c:ptCount val="4"/>
              <c:pt idx="0">
                <c:v>2</c:v>
              </c:pt>
              <c:pt idx="1">
                <c:v>3</c:v>
              </c:pt>
              <c:pt idx="2">
                <c:v>0</c:v>
              </c:pt>
              <c:pt idx="3">
                <c:v>0</c:v>
              </c:pt>
            </c:numLit>
          </c:val>
          <c:extLst>
            <c:ext xmlns:c16="http://schemas.microsoft.com/office/drawing/2014/chart" uri="{C3380CC4-5D6E-409C-BE32-E72D297353CC}">
              <c16:uniqueId val="{00000000-7C36-4414-BCE7-5AD029D34B57}"/>
            </c:ext>
          </c:extLst>
        </c:ser>
        <c:ser>
          <c:idx val="1"/>
          <c:order val="1"/>
          <c:tx>
            <c:v>42245</c:v>
          </c:tx>
          <c:invertIfNegative val="0"/>
          <c:cat>
            <c:strLit>
              <c:ptCount val="4"/>
              <c:pt idx="0">
                <c:v>z-tiles</c:v>
              </c:pt>
              <c:pt idx="1">
                <c:v>R-widgets</c:v>
              </c:pt>
              <c:pt idx="2">
                <c:v>safety</c:v>
              </c:pt>
              <c:pt idx="3">
                <c:v>solder</c:v>
              </c:pt>
            </c:strLit>
          </c:cat>
          <c:val>
            <c:numLit>
              <c:formatCode>General</c:formatCode>
              <c:ptCount val="4"/>
              <c:pt idx="0">
                <c:v>2</c:v>
              </c:pt>
              <c:pt idx="1">
                <c:v>0</c:v>
              </c:pt>
              <c:pt idx="2">
                <c:v>2</c:v>
              </c:pt>
              <c:pt idx="3">
                <c:v>4</c:v>
              </c:pt>
            </c:numLit>
          </c:val>
          <c:extLst>
            <c:ext xmlns:c16="http://schemas.microsoft.com/office/drawing/2014/chart" uri="{C3380CC4-5D6E-409C-BE32-E72D297353CC}">
              <c16:uniqueId val="{00000001-7C36-4414-BCE7-5AD029D34B57}"/>
            </c:ext>
          </c:extLst>
        </c:ser>
        <c:ser>
          <c:idx val="2"/>
          <c:order val="2"/>
          <c:tx>
            <c:v>42248</c:v>
          </c:tx>
          <c:invertIfNegative val="0"/>
          <c:cat>
            <c:strLit>
              <c:ptCount val="4"/>
              <c:pt idx="0">
                <c:v>z-tiles</c:v>
              </c:pt>
              <c:pt idx="1">
                <c:v>R-widgets</c:v>
              </c:pt>
              <c:pt idx="2">
                <c:v>safety</c:v>
              </c:pt>
              <c:pt idx="3">
                <c:v>solder</c:v>
              </c:pt>
            </c:strLit>
          </c:cat>
          <c:val>
            <c:numLit>
              <c:formatCode>General</c:formatCode>
              <c:ptCount val="4"/>
              <c:pt idx="0">
                <c:v>2</c:v>
              </c:pt>
              <c:pt idx="1">
                <c:v>0</c:v>
              </c:pt>
              <c:pt idx="2">
                <c:v>1</c:v>
              </c:pt>
              <c:pt idx="3">
                <c:v>1</c:v>
              </c:pt>
            </c:numLit>
          </c:val>
          <c:extLst>
            <c:ext xmlns:c16="http://schemas.microsoft.com/office/drawing/2014/chart" uri="{C3380CC4-5D6E-409C-BE32-E72D297353CC}">
              <c16:uniqueId val="{00000002-7C36-4414-BCE7-5AD029D34B57}"/>
            </c:ext>
          </c:extLst>
        </c:ser>
        <c:ser>
          <c:idx val="3"/>
          <c:order val="3"/>
          <c:tx>
            <c:v>42262</c:v>
          </c:tx>
          <c:invertIfNegative val="0"/>
          <c:cat>
            <c:strLit>
              <c:ptCount val="4"/>
              <c:pt idx="0">
                <c:v>z-tiles</c:v>
              </c:pt>
              <c:pt idx="1">
                <c:v>R-widgets</c:v>
              </c:pt>
              <c:pt idx="2">
                <c:v>safety</c:v>
              </c:pt>
              <c:pt idx="3">
                <c:v>solder</c:v>
              </c:pt>
            </c:strLit>
          </c:cat>
          <c:val>
            <c:numLit>
              <c:formatCode>General</c:formatCode>
              <c:ptCount val="4"/>
              <c:pt idx="0">
                <c:v>1</c:v>
              </c:pt>
              <c:pt idx="1">
                <c:v>3</c:v>
              </c:pt>
              <c:pt idx="2">
                <c:v>0</c:v>
              </c:pt>
              <c:pt idx="3">
                <c:v>0</c:v>
              </c:pt>
            </c:numLit>
          </c:val>
          <c:extLst>
            <c:ext xmlns:c16="http://schemas.microsoft.com/office/drawing/2014/chart" uri="{C3380CC4-5D6E-409C-BE32-E72D297353CC}">
              <c16:uniqueId val="{00000003-7C36-4414-BCE7-5AD029D34B57}"/>
            </c:ext>
          </c:extLst>
        </c:ser>
        <c:dLbls>
          <c:showLegendKey val="0"/>
          <c:showVal val="0"/>
          <c:showCatName val="0"/>
          <c:showSerName val="0"/>
          <c:showPercent val="0"/>
          <c:showBubbleSize val="0"/>
        </c:dLbls>
        <c:gapWidth val="150"/>
        <c:axId val="104206720"/>
        <c:axId val="104208256"/>
      </c:barChart>
      <c:catAx>
        <c:axId val="104206720"/>
        <c:scaling>
          <c:orientation val="minMax"/>
        </c:scaling>
        <c:delete val="0"/>
        <c:axPos val="b"/>
        <c:numFmt formatCode="General" sourceLinked="1"/>
        <c:majorTickMark val="out"/>
        <c:minorTickMark val="none"/>
        <c:tickLblPos val="nextTo"/>
        <c:crossAx val="104208256"/>
        <c:crosses val="autoZero"/>
        <c:auto val="1"/>
        <c:lblAlgn val="ctr"/>
        <c:lblOffset val="100"/>
        <c:noMultiLvlLbl val="0"/>
      </c:catAx>
      <c:valAx>
        <c:axId val="104208256"/>
        <c:scaling>
          <c:orientation val="minMax"/>
        </c:scaling>
        <c:delete val="0"/>
        <c:axPos val="l"/>
        <c:majorGridlines>
          <c:spPr>
            <a:ln w="9525" cap="flat" cmpd="sng" algn="ctr">
              <a:solidFill>
                <a:schemeClr val="accent5">
                  <a:shade val="95000"/>
                  <a:satMod val="105000"/>
                </a:schemeClr>
              </a:solidFill>
              <a:prstDash val="solid"/>
            </a:ln>
            <a:effectLst/>
          </c:spPr>
        </c:majorGridlines>
        <c:numFmt formatCode="General" sourceLinked="1"/>
        <c:majorTickMark val="out"/>
        <c:minorTickMark val="none"/>
        <c:tickLblPos val="nextTo"/>
        <c:crossAx val="1042067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pieChart>
        <c:varyColors val="1"/>
        <c:ser>
          <c:idx val="0"/>
          <c:order val="0"/>
          <c:val>
            <c:numLit>
              <c:formatCode>General</c:formatCode>
              <c:ptCount val="3"/>
              <c:pt idx="0">
                <c:v>5</c:v>
              </c:pt>
              <c:pt idx="1">
                <c:v>4</c:v>
              </c:pt>
              <c:pt idx="2">
                <c:v>6</c:v>
              </c:pt>
            </c:numLit>
          </c:val>
          <c:extLst>
            <c:ext xmlns:c16="http://schemas.microsoft.com/office/drawing/2014/chart" uri="{C3380CC4-5D6E-409C-BE32-E72D297353CC}">
              <c16:uniqueId val="{00000000-C118-4FF0-AE4D-12CF48680E68}"/>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294334236296809"/>
          <c:y val="0.12280310031668577"/>
          <c:w val="0.43820568607747945"/>
          <c:h val="0.3769260532574274"/>
        </c:manualLayout>
      </c:layout>
      <c:lineChart>
        <c:grouping val="standard"/>
        <c:varyColors val="0"/>
        <c:ser>
          <c:idx val="1"/>
          <c:order val="0"/>
          <c:tx>
            <c:v>2nd qtr</c:v>
          </c:tx>
          <c:marker>
            <c:symbol val="none"/>
          </c:marker>
          <c:cat>
            <c:strLit>
              <c:ptCount val="4"/>
              <c:pt idx="0">
                <c:v>North </c:v>
              </c:pt>
              <c:pt idx="1">
                <c:v>East</c:v>
              </c:pt>
              <c:pt idx="2">
                <c:v>South</c:v>
              </c:pt>
              <c:pt idx="3">
                <c:v>West</c:v>
              </c:pt>
            </c:strLit>
          </c:cat>
          <c:val>
            <c:numLit>
              <c:formatCode>General</c:formatCode>
              <c:ptCount val="4"/>
              <c:pt idx="0">
                <c:v>4</c:v>
              </c:pt>
              <c:pt idx="1">
                <c:v>2</c:v>
              </c:pt>
              <c:pt idx="2">
                <c:v>5</c:v>
              </c:pt>
              <c:pt idx="3">
                <c:v>3</c:v>
              </c:pt>
            </c:numLit>
          </c:val>
          <c:smooth val="0"/>
          <c:extLst>
            <c:ext xmlns:c16="http://schemas.microsoft.com/office/drawing/2014/chart" uri="{C3380CC4-5D6E-409C-BE32-E72D297353CC}">
              <c16:uniqueId val="{00000000-DAB1-4203-AA76-BE2EF9BB3F31}"/>
            </c:ext>
          </c:extLst>
        </c:ser>
        <c:ser>
          <c:idx val="0"/>
          <c:order val="1"/>
          <c:tx>
            <c:v>1st qtr</c:v>
          </c:tx>
          <c:marker>
            <c:symbol val="none"/>
          </c:marker>
          <c:cat>
            <c:strLit>
              <c:ptCount val="4"/>
              <c:pt idx="0">
                <c:v>North </c:v>
              </c:pt>
              <c:pt idx="1">
                <c:v>East</c:v>
              </c:pt>
              <c:pt idx="2">
                <c:v>South</c:v>
              </c:pt>
              <c:pt idx="3">
                <c:v>West</c:v>
              </c:pt>
            </c:strLit>
          </c:cat>
          <c:val>
            <c:numLit>
              <c:formatCode>General</c:formatCode>
              <c:ptCount val="4"/>
              <c:pt idx="0">
                <c:v>3</c:v>
              </c:pt>
              <c:pt idx="1">
                <c:v>4</c:v>
              </c:pt>
              <c:pt idx="2">
                <c:v>7</c:v>
              </c:pt>
              <c:pt idx="3">
                <c:v>5</c:v>
              </c:pt>
            </c:numLit>
          </c:val>
          <c:smooth val="0"/>
          <c:extLst>
            <c:ext xmlns:c16="http://schemas.microsoft.com/office/drawing/2014/chart" uri="{C3380CC4-5D6E-409C-BE32-E72D297353CC}">
              <c16:uniqueId val="{00000001-DAB1-4203-AA76-BE2EF9BB3F31}"/>
            </c:ext>
          </c:extLst>
        </c:ser>
        <c:dLbls>
          <c:showLegendKey val="0"/>
          <c:showVal val="0"/>
          <c:showCatName val="0"/>
          <c:showSerName val="0"/>
          <c:showPercent val="0"/>
          <c:showBubbleSize val="0"/>
        </c:dLbls>
        <c:smooth val="0"/>
        <c:axId val="98307072"/>
        <c:axId val="98235136"/>
      </c:lineChart>
      <c:catAx>
        <c:axId val="98307072"/>
        <c:scaling>
          <c:orientation val="minMax"/>
        </c:scaling>
        <c:delete val="0"/>
        <c:axPos val="b"/>
        <c:numFmt formatCode="General" sourceLinked="0"/>
        <c:majorTickMark val="out"/>
        <c:minorTickMark val="none"/>
        <c:tickLblPos val="nextTo"/>
        <c:crossAx val="98235136"/>
        <c:crosses val="autoZero"/>
        <c:auto val="1"/>
        <c:lblAlgn val="ctr"/>
        <c:lblOffset val="100"/>
        <c:noMultiLvlLbl val="0"/>
      </c:catAx>
      <c:valAx>
        <c:axId val="98235136"/>
        <c:scaling>
          <c:orientation val="minMax"/>
        </c:scaling>
        <c:delete val="0"/>
        <c:axPos val="l"/>
        <c:majorGridlines/>
        <c:numFmt formatCode="General" sourceLinked="1"/>
        <c:majorTickMark val="out"/>
        <c:minorTickMark val="none"/>
        <c:tickLblPos val="nextTo"/>
        <c:crossAx val="983070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2.tmp"/><Relationship Id="rId3" Type="http://schemas.openxmlformats.org/officeDocument/2006/relationships/image" Target="../media/image5.jpeg"/><Relationship Id="rId7" Type="http://schemas.openxmlformats.org/officeDocument/2006/relationships/image" Target="../media/image1.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jpeg"/><Relationship Id="rId5" Type="http://schemas.openxmlformats.org/officeDocument/2006/relationships/image" Target="../media/image7.tmp"/><Relationship Id="rId10" Type="http://schemas.openxmlformats.org/officeDocument/2006/relationships/image" Target="../media/image10.png"/><Relationship Id="rId4" Type="http://schemas.openxmlformats.org/officeDocument/2006/relationships/image" Target="../media/image6.jpeg"/><Relationship Id="rId9" Type="http://schemas.openxmlformats.org/officeDocument/2006/relationships/image" Target="../media/image9.tmp"/></Relationships>
</file>

<file path=xl/drawings/_rels/drawing3.xml.rels><?xml version="1.0" encoding="UTF-8" standalone="yes"?>
<Relationships xmlns="http://schemas.openxmlformats.org/package/2006/relationships"><Relationship Id="rId1" Type="http://schemas.openxmlformats.org/officeDocument/2006/relationships/image" Target="../media/image11.tmp"/></Relationships>
</file>

<file path=xl/drawings/_rels/drawing4.xml.rels><?xml version="1.0" encoding="UTF-8" standalone="yes"?>
<Relationships xmlns="http://schemas.openxmlformats.org/package/2006/relationships"><Relationship Id="rId3" Type="http://schemas.openxmlformats.org/officeDocument/2006/relationships/image" Target="../media/image7.tmp"/><Relationship Id="rId2" Type="http://schemas.openxmlformats.org/officeDocument/2006/relationships/image" Target="../media/image6.jpeg"/><Relationship Id="rId1" Type="http://schemas.openxmlformats.org/officeDocument/2006/relationships/image" Target="../media/image3.jpeg"/><Relationship Id="rId6" Type="http://schemas.openxmlformats.org/officeDocument/2006/relationships/image" Target="../media/image8.jpeg"/><Relationship Id="rId5" Type="http://schemas.openxmlformats.org/officeDocument/2006/relationships/image" Target="../media/image12.tmp"/><Relationship Id="rId4"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5.tmp"/><Relationship Id="rId2" Type="http://schemas.openxmlformats.org/officeDocument/2006/relationships/image" Target="../media/image14.tmp"/><Relationship Id="rId1" Type="http://schemas.openxmlformats.org/officeDocument/2006/relationships/image" Target="../media/image13.tmp"/><Relationship Id="rId5" Type="http://schemas.openxmlformats.org/officeDocument/2006/relationships/image" Target="../media/image17.tmp"/><Relationship Id="rId4" Type="http://schemas.openxmlformats.org/officeDocument/2006/relationships/image" Target="../media/image16.tmp"/></Relationships>
</file>

<file path=xl/drawings/_rels/drawing6.xml.rels><?xml version="1.0" encoding="UTF-8" standalone="yes"?>
<Relationships xmlns="http://schemas.openxmlformats.org/package/2006/relationships"><Relationship Id="rId3" Type="http://schemas.openxmlformats.org/officeDocument/2006/relationships/image" Target="../media/image13.tmp"/><Relationship Id="rId2" Type="http://schemas.openxmlformats.org/officeDocument/2006/relationships/image" Target="../media/image9.tmp"/><Relationship Id="rId1" Type="http://schemas.openxmlformats.org/officeDocument/2006/relationships/image" Target="../media/image18.jpeg"/><Relationship Id="rId5" Type="http://schemas.openxmlformats.org/officeDocument/2006/relationships/image" Target="../media/image19.tmp"/><Relationship Id="rId4" Type="http://schemas.openxmlformats.org/officeDocument/2006/relationships/image" Target="../media/image15.tmp"/></Relationships>
</file>

<file path=xl/drawings/_rels/drawing7.xml.rels><?xml version="1.0" encoding="UTF-8" standalone="yes"?>
<Relationships xmlns="http://schemas.openxmlformats.org/package/2006/relationships"><Relationship Id="rId8" Type="http://schemas.openxmlformats.org/officeDocument/2006/relationships/chart" Target="../charts/chart3.xml"/><Relationship Id="rId3" Type="http://schemas.openxmlformats.org/officeDocument/2006/relationships/image" Target="../media/image22.tmp"/><Relationship Id="rId7" Type="http://schemas.openxmlformats.org/officeDocument/2006/relationships/chart" Target="../charts/chart2.xml"/><Relationship Id="rId12" Type="http://schemas.openxmlformats.org/officeDocument/2006/relationships/chart" Target="../charts/chart7.xml"/><Relationship Id="rId2" Type="http://schemas.openxmlformats.org/officeDocument/2006/relationships/image" Target="../media/image21.jpeg"/><Relationship Id="rId1" Type="http://schemas.openxmlformats.org/officeDocument/2006/relationships/image" Target="../media/image20.jpeg"/><Relationship Id="rId6" Type="http://schemas.openxmlformats.org/officeDocument/2006/relationships/chart" Target="../charts/chart1.xml"/><Relationship Id="rId11" Type="http://schemas.openxmlformats.org/officeDocument/2006/relationships/chart" Target="../charts/chart6.xml"/><Relationship Id="rId5" Type="http://schemas.openxmlformats.org/officeDocument/2006/relationships/image" Target="../media/image24.tmp"/><Relationship Id="rId10" Type="http://schemas.openxmlformats.org/officeDocument/2006/relationships/chart" Target="../charts/chart5.xml"/><Relationship Id="rId4" Type="http://schemas.openxmlformats.org/officeDocument/2006/relationships/image" Target="../media/image23.tmp"/><Relationship Id="rId9" Type="http://schemas.openxmlformats.org/officeDocument/2006/relationships/chart" Target="../charts/chart4.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4.xml"/><Relationship Id="rId3" Type="http://schemas.openxmlformats.org/officeDocument/2006/relationships/chart" Target="../charts/chart9.xml"/><Relationship Id="rId7" Type="http://schemas.openxmlformats.org/officeDocument/2006/relationships/chart" Target="../charts/chart13.xml"/><Relationship Id="rId2" Type="http://schemas.openxmlformats.org/officeDocument/2006/relationships/chart" Target="../charts/chart8.xml"/><Relationship Id="rId1" Type="http://schemas.openxmlformats.org/officeDocument/2006/relationships/image" Target="../media/image25.jpeg"/><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154459</xdr:colOff>
      <xdr:row>40</xdr:row>
      <xdr:rowOff>31747</xdr:rowOff>
    </xdr:from>
    <xdr:to>
      <xdr:col>1</xdr:col>
      <xdr:colOff>591610</xdr:colOff>
      <xdr:row>42</xdr:row>
      <xdr:rowOff>197364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4459" y="7574517"/>
          <a:ext cx="831881" cy="543185"/>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Percentage</a:t>
          </a:r>
          <a:r>
            <a:rPr lang="en-US" sz="1100" baseline="0"/>
            <a:t> format</a:t>
          </a:r>
          <a:endParaRPr lang="en-US" sz="1100"/>
        </a:p>
      </xdr:txBody>
    </xdr:sp>
    <xdr:clientData/>
  </xdr:twoCellAnchor>
  <xdr:twoCellAnchor>
    <xdr:from>
      <xdr:col>2</xdr:col>
      <xdr:colOff>232833</xdr:colOff>
      <xdr:row>40</xdr:row>
      <xdr:rowOff>10582</xdr:rowOff>
    </xdr:from>
    <xdr:to>
      <xdr:col>3</xdr:col>
      <xdr:colOff>529167</xdr:colOff>
      <xdr:row>44</xdr:row>
      <xdr:rowOff>169332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842558" y="44940007"/>
          <a:ext cx="905934" cy="92075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en-US" sz="1100"/>
            <a:t>Number format with 2 decimal points</a:t>
          </a:r>
        </a:p>
      </xdr:txBody>
    </xdr:sp>
    <xdr:clientData/>
  </xdr:twoCellAnchor>
  <xdr:twoCellAnchor>
    <xdr:from>
      <xdr:col>4</xdr:col>
      <xdr:colOff>10584</xdr:colOff>
      <xdr:row>40</xdr:row>
      <xdr:rowOff>148166</xdr:rowOff>
    </xdr:from>
    <xdr:to>
      <xdr:col>5</xdr:col>
      <xdr:colOff>104775</xdr:colOff>
      <xdr:row>43</xdr:row>
      <xdr:rowOff>84666</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372784" y="8968316"/>
          <a:ext cx="684741" cy="5080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r>
            <a:rPr lang="en-US" sz="1100"/>
            <a:t>Fraction Format</a:t>
          </a:r>
        </a:p>
      </xdr:txBody>
    </xdr:sp>
    <xdr:clientData/>
  </xdr:twoCellAnchor>
  <xdr:twoCellAnchor>
    <xdr:from>
      <xdr:col>4</xdr:col>
      <xdr:colOff>524875</xdr:colOff>
      <xdr:row>45</xdr:row>
      <xdr:rowOff>54919</xdr:rowOff>
    </xdr:from>
    <xdr:to>
      <xdr:col>6</xdr:col>
      <xdr:colOff>6292</xdr:colOff>
      <xdr:row>47</xdr:row>
      <xdr:rowOff>139585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781699" y="8979243"/>
          <a:ext cx="785742" cy="462234"/>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lstStyle/>
        <a:p>
          <a:r>
            <a:rPr lang="en-US" sz="1100"/>
            <a:t>Currency format</a:t>
          </a:r>
        </a:p>
      </xdr:txBody>
    </xdr:sp>
    <xdr:clientData/>
  </xdr:twoCellAnchor>
  <xdr:twoCellAnchor>
    <xdr:from>
      <xdr:col>6</xdr:col>
      <xdr:colOff>74083</xdr:colOff>
      <xdr:row>40</xdr:row>
      <xdr:rowOff>52917</xdr:rowOff>
    </xdr:from>
    <xdr:to>
      <xdr:col>8</xdr:col>
      <xdr:colOff>10584</xdr:colOff>
      <xdr:row>50</xdr:row>
      <xdr:rowOff>47625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3617383" y="8873067"/>
          <a:ext cx="1117601" cy="1899708"/>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lang="en-US" sz="1100"/>
            <a:t>Number format: </a:t>
          </a:r>
        </a:p>
        <a:p>
          <a:r>
            <a:rPr lang="en-US" sz="1100"/>
            <a:t>Note</a:t>
          </a:r>
          <a:r>
            <a:rPr lang="en-US" sz="1100" baseline="0"/>
            <a:t> that it rounded up from 0.5 because  it was formatted without anything to the right of the decimal point.</a:t>
          </a:r>
          <a:endParaRPr lang="en-US" sz="1100"/>
        </a:p>
      </xdr:txBody>
    </xdr:sp>
    <xdr:clientData/>
  </xdr:twoCellAnchor>
  <xdr:twoCellAnchor>
    <xdr:from>
      <xdr:col>1</xdr:col>
      <xdr:colOff>437092</xdr:colOff>
      <xdr:row>39</xdr:row>
      <xdr:rowOff>50800</xdr:rowOff>
    </xdr:from>
    <xdr:to>
      <xdr:col>1</xdr:col>
      <xdr:colOff>437092</xdr:colOff>
      <xdr:row>40</xdr:row>
      <xdr:rowOff>29633</xdr:rowOff>
    </xdr:to>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a:xfrm flipV="1">
          <a:off x="1046692" y="6003925"/>
          <a:ext cx="0" cy="16933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317500</xdr:colOff>
      <xdr:row>39</xdr:row>
      <xdr:rowOff>21167</xdr:rowOff>
    </xdr:from>
    <xdr:to>
      <xdr:col>3</xdr:col>
      <xdr:colOff>338667</xdr:colOff>
      <xdr:row>39</xdr:row>
      <xdr:rowOff>158750</xdr:rowOff>
    </xdr:to>
    <xdr:cxnSp macro="">
      <xdr:nvCxnSpPr>
        <xdr:cNvPr id="8" name="Straight Arrow Connector 7">
          <a:extLst>
            <a:ext uri="{FF2B5EF4-FFF2-40B4-BE49-F238E27FC236}">
              <a16:creationId xmlns:a16="http://schemas.microsoft.com/office/drawing/2014/main" id="{00000000-0008-0000-0000-000008000000}"/>
            </a:ext>
          </a:extLst>
        </xdr:cNvPr>
        <xdr:cNvCxnSpPr/>
      </xdr:nvCxnSpPr>
      <xdr:spPr>
        <a:xfrm flipV="1">
          <a:off x="2536825" y="44760092"/>
          <a:ext cx="21167" cy="1375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518583</xdr:colOff>
      <xdr:row>39</xdr:row>
      <xdr:rowOff>42333</xdr:rowOff>
    </xdr:from>
    <xdr:to>
      <xdr:col>4</xdr:col>
      <xdr:colOff>550333</xdr:colOff>
      <xdr:row>40</xdr:row>
      <xdr:rowOff>95250</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flipV="1">
          <a:off x="3347508" y="44781258"/>
          <a:ext cx="31750" cy="24341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205516</xdr:colOff>
      <xdr:row>39</xdr:row>
      <xdr:rowOff>116417</xdr:rowOff>
    </xdr:from>
    <xdr:to>
      <xdr:col>5</xdr:col>
      <xdr:colOff>359834</xdr:colOff>
      <xdr:row>45</xdr:row>
      <xdr:rowOff>54919</xdr:rowOff>
    </xdr:to>
    <xdr:cxnSp macro="">
      <xdr:nvCxnSpPr>
        <xdr:cNvPr id="10" name="Straight Arrow Connector 9">
          <a:extLst>
            <a:ext uri="{FF2B5EF4-FFF2-40B4-BE49-F238E27FC236}">
              <a16:creationId xmlns:a16="http://schemas.microsoft.com/office/drawing/2014/main" id="{00000000-0008-0000-0000-00000A000000}"/>
            </a:ext>
          </a:extLst>
        </xdr:cNvPr>
        <xdr:cNvCxnSpPr>
          <a:stCxn id="5" idx="0"/>
        </xdr:cNvCxnSpPr>
      </xdr:nvCxnSpPr>
      <xdr:spPr>
        <a:xfrm flipV="1">
          <a:off x="3174570" y="7470403"/>
          <a:ext cx="154318" cy="150884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2116</xdr:colOff>
      <xdr:row>39</xdr:row>
      <xdr:rowOff>10583</xdr:rowOff>
    </xdr:from>
    <xdr:to>
      <xdr:col>7</xdr:col>
      <xdr:colOff>42334</xdr:colOff>
      <xdr:row>40</xdr:row>
      <xdr:rowOff>52917</xdr:rowOff>
    </xdr:to>
    <xdr:cxnSp macro="">
      <xdr:nvCxnSpPr>
        <xdr:cNvPr id="11" name="Straight Arrow Connector 10">
          <a:extLst>
            <a:ext uri="{FF2B5EF4-FFF2-40B4-BE49-F238E27FC236}">
              <a16:creationId xmlns:a16="http://schemas.microsoft.com/office/drawing/2014/main" id="{00000000-0008-0000-0000-00000B000000}"/>
            </a:ext>
          </a:extLst>
        </xdr:cNvPr>
        <xdr:cNvCxnSpPr>
          <a:stCxn id="6" idx="0"/>
        </xdr:cNvCxnSpPr>
      </xdr:nvCxnSpPr>
      <xdr:spPr>
        <a:xfrm flipH="1" flipV="1">
          <a:off x="4135966" y="8640233"/>
          <a:ext cx="40218" cy="23283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295276</xdr:colOff>
      <xdr:row>18</xdr:row>
      <xdr:rowOff>47625</xdr:rowOff>
    </xdr:from>
    <xdr:to>
      <xdr:col>16</xdr:col>
      <xdr:colOff>190500</xdr:colOff>
      <xdr:row>22</xdr:row>
      <xdr:rowOff>38100</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086601" y="3476625"/>
          <a:ext cx="3000374" cy="752475"/>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endParaRPr lang="en-US" sz="1100"/>
        </a:p>
        <a:p>
          <a:r>
            <a:rPr lang="en-US" sz="1100" b="1"/>
            <a:t>Using the Format Painter, copy the following formats to the unformatted cells to the right.</a:t>
          </a:r>
        </a:p>
      </xdr:txBody>
    </xdr:sp>
    <xdr:clientData/>
  </xdr:twoCellAnchor>
  <xdr:twoCellAnchor>
    <xdr:from>
      <xdr:col>15</xdr:col>
      <xdr:colOff>85725</xdr:colOff>
      <xdr:row>0</xdr:row>
      <xdr:rowOff>76200</xdr:rowOff>
    </xdr:from>
    <xdr:to>
      <xdr:col>20</xdr:col>
      <xdr:colOff>438150</xdr:colOff>
      <xdr:row>2</xdr:row>
      <xdr:rowOff>95250</xdr:rowOff>
    </xdr:to>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9391650" y="76200"/>
          <a:ext cx="3305175" cy="400050"/>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en-US" sz="1100" baseline="0">
              <a:solidFill>
                <a:srgbClr val="002060"/>
              </a:solidFill>
            </a:rPr>
            <a:t>Standard row height is 15 and column width is 8.43.  </a:t>
          </a:r>
        </a:p>
      </xdr:txBody>
    </xdr:sp>
    <xdr:clientData/>
  </xdr:twoCellAnchor>
  <xdr:twoCellAnchor>
    <xdr:from>
      <xdr:col>15</xdr:col>
      <xdr:colOff>142875</xdr:colOff>
      <xdr:row>3</xdr:row>
      <xdr:rowOff>114300</xdr:rowOff>
    </xdr:from>
    <xdr:to>
      <xdr:col>21</xdr:col>
      <xdr:colOff>85725</xdr:colOff>
      <xdr:row>7</xdr:row>
      <xdr:rowOff>95250</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9448800" y="685800"/>
          <a:ext cx="3486150" cy="7334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To insert</a:t>
          </a:r>
          <a:r>
            <a:rPr lang="en-US" sz="1100" baseline="0"/>
            <a:t> or delete a row or a column:  Select a cell, choose the Insert or Delete button in the cells section of the Home tab.  Click the down arrow for choices.</a:t>
          </a:r>
          <a:endParaRPr lang="en-US" sz="1100"/>
        </a:p>
      </xdr:txBody>
    </xdr:sp>
    <xdr:clientData/>
  </xdr:twoCellAnchor>
  <xdr:twoCellAnchor editAs="oneCell">
    <xdr:from>
      <xdr:col>9</xdr:col>
      <xdr:colOff>349250</xdr:colOff>
      <xdr:row>64</xdr:row>
      <xdr:rowOff>137582</xdr:rowOff>
    </xdr:from>
    <xdr:to>
      <xdr:col>11</xdr:col>
      <xdr:colOff>450849</xdr:colOff>
      <xdr:row>75</xdr:row>
      <xdr:rowOff>100968</xdr:rowOff>
    </xdr:to>
    <xdr:pic>
      <xdr:nvPicPr>
        <xdr:cNvPr id="30" name="Picture 29">
          <a:extLst>
            <a:ext uri="{FF2B5EF4-FFF2-40B4-BE49-F238E27FC236}">
              <a16:creationId xmlns:a16="http://schemas.microsoft.com/office/drawing/2014/main" id="{EE7FC501-5402-4670-9892-D740F13B0B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36250" y="35932532"/>
          <a:ext cx="1282699" cy="2058886"/>
        </a:xfrm>
        <a:prstGeom prst="rect">
          <a:avLst/>
        </a:prstGeom>
      </xdr:spPr>
    </xdr:pic>
    <xdr:clientData/>
  </xdr:twoCellAnchor>
  <xdr:twoCellAnchor>
    <xdr:from>
      <xdr:col>5</xdr:col>
      <xdr:colOff>21167</xdr:colOff>
      <xdr:row>61</xdr:row>
      <xdr:rowOff>95252</xdr:rowOff>
    </xdr:from>
    <xdr:to>
      <xdr:col>10</xdr:col>
      <xdr:colOff>560918</xdr:colOff>
      <xdr:row>63</xdr:row>
      <xdr:rowOff>95252</xdr:rowOff>
    </xdr:to>
    <xdr:sp macro="" textlink="">
      <xdr:nvSpPr>
        <xdr:cNvPr id="31" name="TextBox 30">
          <a:extLst>
            <a:ext uri="{FF2B5EF4-FFF2-40B4-BE49-F238E27FC236}">
              <a16:creationId xmlns:a16="http://schemas.microsoft.com/office/drawing/2014/main" id="{92E289D7-95E0-43DC-A752-BC5731FEF9E0}"/>
            </a:ext>
          </a:extLst>
        </xdr:cNvPr>
        <xdr:cNvSpPr txBox="1"/>
      </xdr:nvSpPr>
      <xdr:spPr>
        <a:xfrm>
          <a:off x="7869767" y="35318702"/>
          <a:ext cx="3587751"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Right click on </a:t>
          </a:r>
          <a:r>
            <a:rPr lang="en-US" sz="1100" baseline="0"/>
            <a:t>tab Day 1A or Day1B and add tab color</a:t>
          </a:r>
          <a:endParaRPr lang="en-US" sz="1100"/>
        </a:p>
      </xdr:txBody>
    </xdr:sp>
    <xdr:clientData/>
  </xdr:twoCellAnchor>
  <xdr:twoCellAnchor>
    <xdr:from>
      <xdr:col>2</xdr:col>
      <xdr:colOff>84666</xdr:colOff>
      <xdr:row>75</xdr:row>
      <xdr:rowOff>31751</xdr:rowOff>
    </xdr:from>
    <xdr:to>
      <xdr:col>8</xdr:col>
      <xdr:colOff>52916</xdr:colOff>
      <xdr:row>81</xdr:row>
      <xdr:rowOff>63500</xdr:rowOff>
    </xdr:to>
    <xdr:sp macro="" textlink="">
      <xdr:nvSpPr>
        <xdr:cNvPr id="33" name="TextBox 32">
          <a:extLst>
            <a:ext uri="{FF2B5EF4-FFF2-40B4-BE49-F238E27FC236}">
              <a16:creationId xmlns:a16="http://schemas.microsoft.com/office/drawing/2014/main" id="{615D4BE1-4CB8-4E42-95E6-97F3F68ADD05}"/>
            </a:ext>
          </a:extLst>
        </xdr:cNvPr>
        <xdr:cNvSpPr txBox="1"/>
      </xdr:nvSpPr>
      <xdr:spPr>
        <a:xfrm>
          <a:off x="6104466" y="37922201"/>
          <a:ext cx="3625850" cy="1174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Add color to all of the tabs</a:t>
          </a:r>
          <a:endParaRPr lang="en-US">
            <a:effectLst/>
          </a:endParaRPr>
        </a:p>
        <a:p>
          <a:r>
            <a:rPr lang="en-US" sz="1100">
              <a:solidFill>
                <a:schemeClr val="dk1"/>
              </a:solidFill>
              <a:effectLst/>
              <a:latin typeface="+mn-lt"/>
              <a:ea typeface="+mn-ea"/>
              <a:cs typeface="+mn-cs"/>
            </a:rPr>
            <a:t>- Rename the  'X' worksheet to 'Delete ' </a:t>
          </a:r>
        </a:p>
        <a:p>
          <a:r>
            <a:rPr lang="en-US" sz="1100" baseline="0">
              <a:solidFill>
                <a:schemeClr val="dk1"/>
              </a:solidFill>
              <a:effectLst/>
              <a:latin typeface="+mn-lt"/>
              <a:ea typeface="+mn-ea"/>
              <a:cs typeface="+mn-cs"/>
            </a:rPr>
            <a:t>- Add a new worksheet and give it a new name</a:t>
          </a:r>
        </a:p>
        <a:p>
          <a:r>
            <a:rPr lang="en-US" sz="1100" baseline="0">
              <a:solidFill>
                <a:schemeClr val="dk1"/>
              </a:solidFill>
              <a:effectLst/>
              <a:latin typeface="+mn-lt"/>
              <a:ea typeface="+mn-ea"/>
              <a:cs typeface="+mn-cs"/>
            </a:rPr>
            <a:t>- Rearrange the worksheets by dragging the worksheet tabs to the right or left.</a:t>
          </a:r>
        </a:p>
        <a:p>
          <a:r>
            <a:rPr lang="en-US" sz="1100" baseline="0">
              <a:solidFill>
                <a:schemeClr val="dk1"/>
              </a:solidFill>
              <a:effectLst/>
              <a:latin typeface="+mn-lt"/>
              <a:ea typeface="+mn-ea"/>
              <a:cs typeface="+mn-cs"/>
            </a:rPr>
            <a:t>- Delete the 'Delete ' worksheet</a:t>
          </a:r>
        </a:p>
        <a:p>
          <a:endParaRPr lang="en-US">
            <a:effectLst/>
          </a:endParaRPr>
        </a:p>
        <a:p>
          <a:endParaRPr lang="en-US" sz="1100"/>
        </a:p>
      </xdr:txBody>
    </xdr:sp>
    <xdr:clientData/>
  </xdr:twoCellAnchor>
  <xdr:twoCellAnchor>
    <xdr:from>
      <xdr:col>10</xdr:col>
      <xdr:colOff>511175</xdr:colOff>
      <xdr:row>66</xdr:row>
      <xdr:rowOff>63500</xdr:rowOff>
    </xdr:from>
    <xdr:to>
      <xdr:col>12</xdr:col>
      <xdr:colOff>134408</xdr:colOff>
      <xdr:row>66</xdr:row>
      <xdr:rowOff>95250</xdr:rowOff>
    </xdr:to>
    <xdr:cxnSp macro="">
      <xdr:nvCxnSpPr>
        <xdr:cNvPr id="34" name="Straight Arrow Connector 33">
          <a:extLst>
            <a:ext uri="{FF2B5EF4-FFF2-40B4-BE49-F238E27FC236}">
              <a16:creationId xmlns:a16="http://schemas.microsoft.com/office/drawing/2014/main" id="{99057D28-C998-4FE0-8176-FE8FD79BCD36}"/>
            </a:ext>
          </a:extLst>
        </xdr:cNvPr>
        <xdr:cNvCxnSpPr/>
      </xdr:nvCxnSpPr>
      <xdr:spPr>
        <a:xfrm flipH="1">
          <a:off x="11407775" y="36239450"/>
          <a:ext cx="842433" cy="31750"/>
        </a:xfrm>
        <a:prstGeom prst="straightConnector1">
          <a:avLst/>
        </a:prstGeom>
        <a:ln>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10</xdr:col>
      <xdr:colOff>567266</xdr:colOff>
      <xdr:row>67</xdr:row>
      <xdr:rowOff>61384</xdr:rowOff>
    </xdr:from>
    <xdr:to>
      <xdr:col>12</xdr:col>
      <xdr:colOff>137583</xdr:colOff>
      <xdr:row>67</xdr:row>
      <xdr:rowOff>93134</xdr:rowOff>
    </xdr:to>
    <xdr:cxnSp macro="">
      <xdr:nvCxnSpPr>
        <xdr:cNvPr id="35" name="Straight Arrow Connector 34">
          <a:extLst>
            <a:ext uri="{FF2B5EF4-FFF2-40B4-BE49-F238E27FC236}">
              <a16:creationId xmlns:a16="http://schemas.microsoft.com/office/drawing/2014/main" id="{2DC05F07-669F-4944-A02A-C58513053756}"/>
            </a:ext>
          </a:extLst>
        </xdr:cNvPr>
        <xdr:cNvCxnSpPr/>
      </xdr:nvCxnSpPr>
      <xdr:spPr>
        <a:xfrm flipH="1">
          <a:off x="11463866" y="36427834"/>
          <a:ext cx="789517" cy="31750"/>
        </a:xfrm>
        <a:prstGeom prst="straightConnector1">
          <a:avLst/>
        </a:prstGeom>
        <a:ln>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editAs="oneCell">
    <xdr:from>
      <xdr:col>1</xdr:col>
      <xdr:colOff>342900</xdr:colOff>
      <xdr:row>70</xdr:row>
      <xdr:rowOff>188900</xdr:rowOff>
    </xdr:from>
    <xdr:to>
      <xdr:col>9</xdr:col>
      <xdr:colOff>133350</xdr:colOff>
      <xdr:row>72</xdr:row>
      <xdr:rowOff>104822</xdr:rowOff>
    </xdr:to>
    <xdr:pic>
      <xdr:nvPicPr>
        <xdr:cNvPr id="36" name="Picture 35" descr="Screen Clipping">
          <a:extLst>
            <a:ext uri="{FF2B5EF4-FFF2-40B4-BE49-F238E27FC236}">
              <a16:creationId xmlns:a16="http://schemas.microsoft.com/office/drawing/2014/main" id="{E237EBCB-117B-461F-84C7-3036B56F04B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53100" y="37126850"/>
          <a:ext cx="4810125" cy="296922"/>
        </a:xfrm>
        <a:prstGeom prst="rect">
          <a:avLst/>
        </a:prstGeom>
      </xdr:spPr>
    </xdr:pic>
    <xdr:clientData/>
  </xdr:twoCellAnchor>
  <xdr:twoCellAnchor>
    <xdr:from>
      <xdr:col>6</xdr:col>
      <xdr:colOff>419100</xdr:colOff>
      <xdr:row>66</xdr:row>
      <xdr:rowOff>19051</xdr:rowOff>
    </xdr:from>
    <xdr:to>
      <xdr:col>9</xdr:col>
      <xdr:colOff>66675</xdr:colOff>
      <xdr:row>68</xdr:row>
      <xdr:rowOff>1</xdr:rowOff>
    </xdr:to>
    <xdr:sp macro="" textlink="">
      <xdr:nvSpPr>
        <xdr:cNvPr id="38" name="TextBox 37">
          <a:extLst>
            <a:ext uri="{FF2B5EF4-FFF2-40B4-BE49-F238E27FC236}">
              <a16:creationId xmlns:a16="http://schemas.microsoft.com/office/drawing/2014/main" id="{37C44844-015D-40F5-80DC-AD7821E64E8C}"/>
            </a:ext>
          </a:extLst>
        </xdr:cNvPr>
        <xdr:cNvSpPr txBox="1"/>
      </xdr:nvSpPr>
      <xdr:spPr>
        <a:xfrm>
          <a:off x="8877300" y="36195001"/>
          <a:ext cx="1476375"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Add new worksheet</a:t>
          </a:r>
        </a:p>
      </xdr:txBody>
    </xdr:sp>
    <xdr:clientData/>
  </xdr:twoCellAnchor>
  <xdr:twoCellAnchor>
    <xdr:from>
      <xdr:col>8</xdr:col>
      <xdr:colOff>161925</xdr:colOff>
      <xdr:row>67</xdr:row>
      <xdr:rowOff>161925</xdr:rowOff>
    </xdr:from>
    <xdr:to>
      <xdr:col>8</xdr:col>
      <xdr:colOff>466725</xdr:colOff>
      <xdr:row>71</xdr:row>
      <xdr:rowOff>38100</xdr:rowOff>
    </xdr:to>
    <xdr:cxnSp macro="">
      <xdr:nvCxnSpPr>
        <xdr:cNvPr id="39" name="Straight Arrow Connector 38">
          <a:extLst>
            <a:ext uri="{FF2B5EF4-FFF2-40B4-BE49-F238E27FC236}">
              <a16:creationId xmlns:a16="http://schemas.microsoft.com/office/drawing/2014/main" id="{54267345-5CF0-468C-A433-1871A8DEFFAD}"/>
            </a:ext>
          </a:extLst>
        </xdr:cNvPr>
        <xdr:cNvCxnSpPr/>
      </xdr:nvCxnSpPr>
      <xdr:spPr>
        <a:xfrm>
          <a:off x="4981575" y="13354050"/>
          <a:ext cx="304800" cy="6381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277942</xdr:colOff>
      <xdr:row>73</xdr:row>
      <xdr:rowOff>51487</xdr:rowOff>
    </xdr:from>
    <xdr:to>
      <xdr:col>9</xdr:col>
      <xdr:colOff>128716</xdr:colOff>
      <xdr:row>77</xdr:row>
      <xdr:rowOff>102887</xdr:rowOff>
    </xdr:to>
    <xdr:cxnSp macro="">
      <xdr:nvCxnSpPr>
        <xdr:cNvPr id="41" name="Straight Arrow Connector 40">
          <a:extLst>
            <a:ext uri="{FF2B5EF4-FFF2-40B4-BE49-F238E27FC236}">
              <a16:creationId xmlns:a16="http://schemas.microsoft.com/office/drawing/2014/main" id="{3D7317D4-7807-42B3-80F8-3F3FED4AE797}"/>
            </a:ext>
          </a:extLst>
        </xdr:cNvPr>
        <xdr:cNvCxnSpPr/>
      </xdr:nvCxnSpPr>
      <xdr:spPr>
        <a:xfrm flipV="1">
          <a:off x="4431185" y="14261757"/>
          <a:ext cx="1120774" cy="80653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583512</xdr:colOff>
      <xdr:row>62</xdr:row>
      <xdr:rowOff>171621</xdr:rowOff>
    </xdr:from>
    <xdr:to>
      <xdr:col>9</xdr:col>
      <xdr:colOff>506283</xdr:colOff>
      <xdr:row>71</xdr:row>
      <xdr:rowOff>77229</xdr:rowOff>
    </xdr:to>
    <xdr:cxnSp macro="">
      <xdr:nvCxnSpPr>
        <xdr:cNvPr id="47" name="Connector: Curved 46">
          <a:extLst>
            <a:ext uri="{FF2B5EF4-FFF2-40B4-BE49-F238E27FC236}">
              <a16:creationId xmlns:a16="http://schemas.microsoft.com/office/drawing/2014/main" id="{23C582CE-645F-4E04-9E9F-227D8C7FE858}"/>
            </a:ext>
          </a:extLst>
        </xdr:cNvPr>
        <xdr:cNvCxnSpPr/>
      </xdr:nvCxnSpPr>
      <xdr:spPr>
        <a:xfrm rot="16200000" flipH="1">
          <a:off x="4869763" y="12850168"/>
          <a:ext cx="1604662" cy="514865"/>
        </a:xfrm>
        <a:prstGeom prst="curvedConnector3">
          <a:avLst>
            <a:gd name="adj1" fmla="val 96524"/>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371475</xdr:colOff>
      <xdr:row>5</xdr:row>
      <xdr:rowOff>57150</xdr:rowOff>
    </xdr:from>
    <xdr:to>
      <xdr:col>24</xdr:col>
      <xdr:colOff>504825</xdr:colOff>
      <xdr:row>17</xdr:row>
      <xdr:rowOff>57150</xdr:rowOff>
    </xdr:to>
    <xdr:sp macro="" textlink="">
      <xdr:nvSpPr>
        <xdr:cNvPr id="2" name="TextBox 1">
          <a:extLst>
            <a:ext uri="{FF2B5EF4-FFF2-40B4-BE49-F238E27FC236}">
              <a16:creationId xmlns:a16="http://schemas.microsoft.com/office/drawing/2014/main" id="{6B279BCD-9465-4131-9992-72016210EBA1}"/>
            </a:ext>
          </a:extLst>
        </xdr:cNvPr>
        <xdr:cNvSpPr txBox="1"/>
      </xdr:nvSpPr>
      <xdr:spPr>
        <a:xfrm>
          <a:off x="10182225" y="1009650"/>
          <a:ext cx="4400550" cy="22860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1)  Insert database:  Select headers, go to Data tab, select Filter.</a:t>
          </a:r>
        </a:p>
        <a:p>
          <a:r>
            <a:rPr lang="en-US" sz="1100"/>
            <a:t>	- To clear all filters,</a:t>
          </a:r>
          <a:r>
            <a:rPr lang="en-US" sz="1100" baseline="0"/>
            <a:t> go to Data tab and choose Clear.</a:t>
          </a:r>
          <a:endParaRPr lang="en-US" sz="1100"/>
        </a:p>
        <a:p>
          <a:endParaRPr lang="en-US" sz="1100"/>
        </a:p>
        <a:p>
          <a:endParaRPr lang="en-US" sz="1100"/>
        </a:p>
        <a:p>
          <a:r>
            <a:rPr lang="en-US" sz="1100"/>
            <a:t>2) Freeze Panes: To keep</a:t>
          </a:r>
          <a:r>
            <a:rPr lang="en-US" sz="1100" baseline="0"/>
            <a:t> rows and/or columns</a:t>
          </a:r>
          <a:r>
            <a:rPr lang="en-US" sz="1100"/>
            <a:t> from scrolling off of the page.</a:t>
          </a:r>
        </a:p>
        <a:p>
          <a:r>
            <a:rPr lang="en-US" sz="1100"/>
            <a:t>Select a cell where</a:t>
          </a:r>
          <a:r>
            <a:rPr lang="en-US" sz="1100" baseline="0"/>
            <a:t> everything above and to the left of it will not scroll off.</a:t>
          </a:r>
          <a:endParaRPr lang="en-US" sz="1100"/>
        </a:p>
        <a:p>
          <a:r>
            <a:rPr lang="en-US" sz="1100" baseline="0"/>
            <a:t>Go to the View tab, select Freeze Panes.</a:t>
          </a:r>
        </a:p>
        <a:p>
          <a:r>
            <a:rPr lang="en-US" sz="1100"/>
            <a:t>	- In this case select cell</a:t>
          </a:r>
          <a:r>
            <a:rPr lang="en-US" sz="1100" baseline="0"/>
            <a:t> A5 then click Freeze Paners.  </a:t>
          </a:r>
        </a:p>
        <a:p>
          <a:endParaRPr lang="en-US" sz="1100" baseline="0"/>
        </a:p>
        <a:p>
          <a:r>
            <a:rPr lang="en-US" sz="1100" baseline="0"/>
            <a:t>	- To undo, go Freeze Panes and click Unfreeze Panes</a:t>
          </a:r>
        </a:p>
        <a:p>
          <a:endParaRPr lang="en-US" sz="1100" baseline="0"/>
        </a:p>
        <a:p>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76200</xdr:colOff>
      <xdr:row>0</xdr:row>
      <xdr:rowOff>66674</xdr:rowOff>
    </xdr:from>
    <xdr:to>
      <xdr:col>24</xdr:col>
      <xdr:colOff>276225</xdr:colOff>
      <xdr:row>30</xdr:row>
      <xdr:rowOff>171449</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0153650" y="66674"/>
          <a:ext cx="4467225" cy="58197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1" i="0">
              <a:solidFill>
                <a:srgbClr val="C00000"/>
              </a:solidFill>
              <a:effectLst/>
              <a:latin typeface="+mn-lt"/>
              <a:ea typeface="+mn-ea"/>
              <a:cs typeface="+mn-cs"/>
            </a:rPr>
            <a:t>Format</a:t>
          </a:r>
          <a:r>
            <a:rPr lang="en-US" sz="1200" b="1" i="0" baseline="0">
              <a:solidFill>
                <a:srgbClr val="C00000"/>
              </a:solidFill>
              <a:effectLst/>
              <a:latin typeface="+mn-lt"/>
              <a:ea typeface="+mn-ea"/>
              <a:cs typeface="+mn-cs"/>
            </a:rPr>
            <a:t> the page with color and generally fix this page.</a:t>
          </a:r>
        </a:p>
        <a:p>
          <a:pPr marL="0" marR="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1) Use the Format Painter to copy the format of a cell where all of the borders are blue.  Then format paint the cells in the table that do not have blue borders with blue borders. </a:t>
          </a:r>
        </a:p>
        <a:p>
          <a:pPr marL="0" marR="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2) Add color to the worksheet tab.</a:t>
          </a: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r>
            <a:rPr lang="en-US" sz="1100"/>
            <a:t>3) </a:t>
          </a:r>
          <a:r>
            <a:rPr lang="en-US" sz="1100">
              <a:solidFill>
                <a:schemeClr val="dk1"/>
              </a:solidFill>
              <a:effectLst/>
              <a:latin typeface="+mn-lt"/>
              <a:ea typeface="+mn-ea"/>
              <a:cs typeface="+mn-cs"/>
            </a:rPr>
            <a:t>Format the Date</a:t>
          </a:r>
          <a:r>
            <a:rPr lang="en-US" sz="1100" baseline="0">
              <a:solidFill>
                <a:schemeClr val="dk1"/>
              </a:solidFill>
              <a:effectLst/>
              <a:latin typeface="+mn-lt"/>
              <a:ea typeface="+mn-ea"/>
              <a:cs typeface="+mn-cs"/>
            </a:rPr>
            <a:t> column with date formatting</a:t>
          </a:r>
        </a:p>
        <a:p>
          <a:endParaRPr lang="en-US" sz="1100" baseline="0">
            <a:solidFill>
              <a:schemeClr val="dk1"/>
            </a:solidFill>
            <a:effectLst/>
            <a:latin typeface="+mn-lt"/>
            <a:ea typeface="+mn-ea"/>
            <a:cs typeface="+mn-cs"/>
          </a:endParaRPr>
        </a:p>
        <a:p>
          <a:r>
            <a:rPr lang="en-US" sz="1100"/>
            <a:t>4) </a:t>
          </a:r>
          <a:r>
            <a:rPr lang="en-US" sz="1100" baseline="0">
              <a:solidFill>
                <a:schemeClr val="dk1"/>
              </a:solidFill>
              <a:effectLst/>
              <a:latin typeface="+mn-lt"/>
              <a:ea typeface="+mn-ea"/>
              <a:cs typeface="+mn-cs"/>
            </a:rPr>
            <a:t>Adjust column width where needed</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5) Freeze panes </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6) Add a Filtering</a:t>
          </a:r>
        </a:p>
        <a:p>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7) Add </a:t>
          </a:r>
          <a:r>
            <a:rPr lang="en-US" sz="1100">
              <a:solidFill>
                <a:schemeClr val="dk1"/>
              </a:solidFill>
              <a:effectLst/>
              <a:latin typeface="+mn-lt"/>
              <a:ea typeface="+mn-ea"/>
              <a:cs typeface="+mn-cs"/>
            </a:rPr>
            <a:t>Conditional</a:t>
          </a:r>
          <a:r>
            <a:rPr lang="en-US" sz="1100" baseline="0">
              <a:solidFill>
                <a:schemeClr val="dk1"/>
              </a:solidFill>
              <a:effectLst/>
              <a:latin typeface="+mn-lt"/>
              <a:ea typeface="+mn-ea"/>
              <a:cs typeface="+mn-cs"/>
            </a:rPr>
            <a:t> Formatting</a:t>
          </a:r>
        </a:p>
        <a:p>
          <a:pPr marL="0" marR="0" indent="0" defTabSz="914400" eaLnBrk="1" fontAlgn="auto" latinLnBrk="0" hangingPunct="1">
            <a:lnSpc>
              <a:spcPct val="100000"/>
            </a:lnSpc>
            <a:spcBef>
              <a:spcPts val="0"/>
            </a:spcBef>
            <a:spcAft>
              <a:spcPts val="0"/>
            </a:spcAft>
            <a:buClrTx/>
            <a:buSzTx/>
            <a:buFontTx/>
            <a:buNone/>
            <a:tabLst/>
            <a:defRPr/>
          </a:pPr>
          <a:endParaRPr lang="en-US">
            <a:effectLst/>
          </a:endParaRPr>
        </a:p>
        <a:p>
          <a:r>
            <a:rPr lang="en-US" sz="1100"/>
            <a:t>8) W</a:t>
          </a:r>
          <a:r>
            <a:rPr lang="en-US" sz="1100" baseline="0"/>
            <a:t>rite formulas to sum totals.  For example, in cell L2 add the following formula   </a:t>
          </a:r>
          <a:r>
            <a:rPr lang="en-US" sz="1100" b="1" i="0" u="none" strike="noStrike">
              <a:solidFill>
                <a:schemeClr val="dk1"/>
              </a:solidFill>
              <a:effectLst/>
              <a:latin typeface="+mn-lt"/>
              <a:ea typeface="+mn-ea"/>
              <a:cs typeface="+mn-cs"/>
            </a:rPr>
            <a:t>=SUM(L5:L500). </a:t>
          </a:r>
          <a:r>
            <a:rPr lang="en-US" sz="1100" b="0" i="0" u="none" strike="noStrike">
              <a:solidFill>
                <a:schemeClr val="dk1"/>
              </a:solidFill>
              <a:effectLst/>
              <a:latin typeface="+mn-lt"/>
              <a:ea typeface="+mn-ea"/>
              <a:cs typeface="+mn-cs"/>
            </a:rPr>
            <a:t>Add  additional formulas</a:t>
          </a:r>
          <a:r>
            <a:rPr lang="en-US" sz="1100" b="0" i="0" u="none" strike="noStrike" baseline="0">
              <a:solidFill>
                <a:schemeClr val="dk1"/>
              </a:solidFill>
              <a:effectLst/>
              <a:latin typeface="+mn-lt"/>
              <a:ea typeface="+mn-ea"/>
              <a:cs typeface="+mn-cs"/>
            </a:rPr>
            <a:t> in the same positions as in the </a:t>
          </a:r>
          <a:r>
            <a:rPr lang="en-US" sz="1100" b="1" i="0" u="none" strike="noStrike" baseline="0">
              <a:solidFill>
                <a:schemeClr val="dk1"/>
              </a:solidFill>
              <a:effectLst/>
              <a:latin typeface="+mn-lt"/>
              <a:ea typeface="+mn-ea"/>
              <a:cs typeface="+mn-cs"/>
            </a:rPr>
            <a:t>DB 2 </a:t>
          </a:r>
          <a:r>
            <a:rPr lang="en-US" sz="1100" b="0" i="0" u="none" strike="noStrike" baseline="0">
              <a:solidFill>
                <a:schemeClr val="dk1"/>
              </a:solidFill>
              <a:effectLst/>
              <a:latin typeface="+mn-lt"/>
              <a:ea typeface="+mn-ea"/>
              <a:cs typeface="+mn-cs"/>
            </a:rPr>
            <a:t>worksheet.</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9) Use </a:t>
          </a:r>
          <a:r>
            <a:rPr lang="en-US" sz="1100" b="1" i="0" u="none" strike="noStrike" baseline="0">
              <a:solidFill>
                <a:schemeClr val="dk1"/>
              </a:solidFill>
              <a:effectLst/>
              <a:latin typeface="+mn-lt"/>
              <a:ea typeface="+mn-ea"/>
              <a:cs typeface="+mn-cs"/>
            </a:rPr>
            <a:t>Autofill </a:t>
          </a:r>
          <a:r>
            <a:rPr lang="en-US" sz="1100" b="0" i="0" u="none" strike="noStrike" baseline="0">
              <a:solidFill>
                <a:schemeClr val="dk1"/>
              </a:solidFill>
              <a:effectLst/>
              <a:latin typeface="+mn-lt"/>
              <a:ea typeface="+mn-ea"/>
              <a:cs typeface="+mn-cs"/>
            </a:rPr>
            <a:t>to quickly make more formulas.</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10) Use the </a:t>
          </a:r>
          <a:r>
            <a:rPr lang="en-US" sz="1100" b="1" i="0" u="none" strike="noStrike" baseline="0">
              <a:solidFill>
                <a:schemeClr val="dk1"/>
              </a:solidFill>
              <a:effectLst/>
              <a:latin typeface="+mn-lt"/>
              <a:ea typeface="+mn-ea"/>
              <a:cs typeface="+mn-cs"/>
            </a:rPr>
            <a:t>Format Painter </a:t>
          </a:r>
          <a:r>
            <a:rPr lang="en-US" sz="1100" b="0" i="0" u="none" strike="noStrike" baseline="0">
              <a:solidFill>
                <a:schemeClr val="dk1"/>
              </a:solidFill>
              <a:effectLst/>
              <a:latin typeface="+mn-lt"/>
              <a:ea typeface="+mn-ea"/>
              <a:cs typeface="+mn-cs"/>
            </a:rPr>
            <a:t>to copy the style to all cells with formulas.</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Ask if you have questions.</a:t>
          </a:r>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endParaRPr lang="en-US" sz="1100" baseline="0"/>
        </a:p>
        <a:p>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76200</xdr:colOff>
      <xdr:row>0</xdr:row>
      <xdr:rowOff>66674</xdr:rowOff>
    </xdr:from>
    <xdr:to>
      <xdr:col>24</xdr:col>
      <xdr:colOff>276225</xdr:colOff>
      <xdr:row>30</xdr:row>
      <xdr:rowOff>171449</xdr:rowOff>
    </xdr:to>
    <xdr:sp macro="" textlink="">
      <xdr:nvSpPr>
        <xdr:cNvPr id="2" name="TextBox 1">
          <a:extLst>
            <a:ext uri="{FF2B5EF4-FFF2-40B4-BE49-F238E27FC236}">
              <a16:creationId xmlns:a16="http://schemas.microsoft.com/office/drawing/2014/main" id="{4DFEACE2-8DA3-4423-A28D-63D5458FE3E4}"/>
            </a:ext>
          </a:extLst>
        </xdr:cNvPr>
        <xdr:cNvSpPr txBox="1"/>
      </xdr:nvSpPr>
      <xdr:spPr>
        <a:xfrm>
          <a:off x="10153650" y="66674"/>
          <a:ext cx="4467225" cy="58197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1" i="0">
              <a:solidFill>
                <a:srgbClr val="C00000"/>
              </a:solidFill>
              <a:effectLst/>
              <a:latin typeface="+mn-lt"/>
              <a:ea typeface="+mn-ea"/>
              <a:cs typeface="+mn-cs"/>
            </a:rPr>
            <a:t>Format</a:t>
          </a:r>
          <a:r>
            <a:rPr lang="en-US" sz="1200" b="1" i="0" baseline="0">
              <a:solidFill>
                <a:srgbClr val="C00000"/>
              </a:solidFill>
              <a:effectLst/>
              <a:latin typeface="+mn-lt"/>
              <a:ea typeface="+mn-ea"/>
              <a:cs typeface="+mn-cs"/>
            </a:rPr>
            <a:t> the page with color and generally fix this page.</a:t>
          </a:r>
        </a:p>
        <a:p>
          <a:pPr marL="0" marR="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1) Use the Format Painter to copy the format of a cell where all of the borders are blue.  Then format paint the cells in the table that do not have blue borders with blue borders. </a:t>
          </a:r>
        </a:p>
        <a:p>
          <a:pPr marL="0" marR="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2) Add color to the worksheet tab.</a:t>
          </a: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r>
            <a:rPr lang="en-US" sz="1100"/>
            <a:t>3) </a:t>
          </a:r>
          <a:r>
            <a:rPr lang="en-US" sz="1100">
              <a:solidFill>
                <a:schemeClr val="dk1"/>
              </a:solidFill>
              <a:effectLst/>
              <a:latin typeface="+mn-lt"/>
              <a:ea typeface="+mn-ea"/>
              <a:cs typeface="+mn-cs"/>
            </a:rPr>
            <a:t>Format the Date</a:t>
          </a:r>
          <a:r>
            <a:rPr lang="en-US" sz="1100" baseline="0">
              <a:solidFill>
                <a:schemeClr val="dk1"/>
              </a:solidFill>
              <a:effectLst/>
              <a:latin typeface="+mn-lt"/>
              <a:ea typeface="+mn-ea"/>
              <a:cs typeface="+mn-cs"/>
            </a:rPr>
            <a:t> column with date formatting</a:t>
          </a:r>
        </a:p>
        <a:p>
          <a:endParaRPr lang="en-US" sz="1100" baseline="0">
            <a:solidFill>
              <a:schemeClr val="dk1"/>
            </a:solidFill>
            <a:effectLst/>
            <a:latin typeface="+mn-lt"/>
            <a:ea typeface="+mn-ea"/>
            <a:cs typeface="+mn-cs"/>
          </a:endParaRPr>
        </a:p>
        <a:p>
          <a:r>
            <a:rPr lang="en-US" sz="1100"/>
            <a:t>4) </a:t>
          </a:r>
          <a:r>
            <a:rPr lang="en-US" sz="1100" baseline="0">
              <a:solidFill>
                <a:schemeClr val="dk1"/>
              </a:solidFill>
              <a:effectLst/>
              <a:latin typeface="+mn-lt"/>
              <a:ea typeface="+mn-ea"/>
              <a:cs typeface="+mn-cs"/>
            </a:rPr>
            <a:t>Adjust column width where needed</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5) Freeze panes </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6) Add a Filtering</a:t>
          </a:r>
        </a:p>
        <a:p>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7) Add </a:t>
          </a:r>
          <a:r>
            <a:rPr lang="en-US" sz="1100">
              <a:solidFill>
                <a:schemeClr val="dk1"/>
              </a:solidFill>
              <a:effectLst/>
              <a:latin typeface="+mn-lt"/>
              <a:ea typeface="+mn-ea"/>
              <a:cs typeface="+mn-cs"/>
            </a:rPr>
            <a:t>Conditional</a:t>
          </a:r>
          <a:r>
            <a:rPr lang="en-US" sz="1100" baseline="0">
              <a:solidFill>
                <a:schemeClr val="dk1"/>
              </a:solidFill>
              <a:effectLst/>
              <a:latin typeface="+mn-lt"/>
              <a:ea typeface="+mn-ea"/>
              <a:cs typeface="+mn-cs"/>
            </a:rPr>
            <a:t> Formatting</a:t>
          </a:r>
        </a:p>
        <a:p>
          <a:pPr marL="0" marR="0" indent="0" defTabSz="914400" eaLnBrk="1" fontAlgn="auto" latinLnBrk="0" hangingPunct="1">
            <a:lnSpc>
              <a:spcPct val="100000"/>
            </a:lnSpc>
            <a:spcBef>
              <a:spcPts val="0"/>
            </a:spcBef>
            <a:spcAft>
              <a:spcPts val="0"/>
            </a:spcAft>
            <a:buClrTx/>
            <a:buSzTx/>
            <a:buFontTx/>
            <a:buNone/>
            <a:tabLst/>
            <a:defRPr/>
          </a:pPr>
          <a:endParaRPr lang="en-US">
            <a:effectLst/>
          </a:endParaRPr>
        </a:p>
        <a:p>
          <a:r>
            <a:rPr lang="en-US" sz="1100"/>
            <a:t>8) W</a:t>
          </a:r>
          <a:r>
            <a:rPr lang="en-US" sz="1100" baseline="0"/>
            <a:t>rite formulas to sum totals.  For example, in cell L2 add the following formula   </a:t>
          </a:r>
          <a:r>
            <a:rPr lang="en-US" sz="1100" b="1" i="0" u="none" strike="noStrike">
              <a:solidFill>
                <a:schemeClr val="dk1"/>
              </a:solidFill>
              <a:effectLst/>
              <a:latin typeface="+mn-lt"/>
              <a:ea typeface="+mn-ea"/>
              <a:cs typeface="+mn-cs"/>
            </a:rPr>
            <a:t>=SUM(L5:L500). </a:t>
          </a:r>
          <a:r>
            <a:rPr lang="en-US" sz="1100" b="0" i="0" u="none" strike="noStrike">
              <a:solidFill>
                <a:schemeClr val="dk1"/>
              </a:solidFill>
              <a:effectLst/>
              <a:latin typeface="+mn-lt"/>
              <a:ea typeface="+mn-ea"/>
              <a:cs typeface="+mn-cs"/>
            </a:rPr>
            <a:t>Add  additional formulas</a:t>
          </a:r>
          <a:r>
            <a:rPr lang="en-US" sz="1100" b="0" i="0" u="none" strike="noStrike" baseline="0">
              <a:solidFill>
                <a:schemeClr val="dk1"/>
              </a:solidFill>
              <a:effectLst/>
              <a:latin typeface="+mn-lt"/>
              <a:ea typeface="+mn-ea"/>
              <a:cs typeface="+mn-cs"/>
            </a:rPr>
            <a:t> in the same positions as in the </a:t>
          </a:r>
          <a:r>
            <a:rPr lang="en-US" sz="1100" b="1" i="0" u="none" strike="noStrike" baseline="0">
              <a:solidFill>
                <a:schemeClr val="dk1"/>
              </a:solidFill>
              <a:effectLst/>
              <a:latin typeface="+mn-lt"/>
              <a:ea typeface="+mn-ea"/>
              <a:cs typeface="+mn-cs"/>
            </a:rPr>
            <a:t>DB 2 </a:t>
          </a:r>
          <a:r>
            <a:rPr lang="en-US" sz="1100" b="0" i="0" u="none" strike="noStrike" baseline="0">
              <a:solidFill>
                <a:schemeClr val="dk1"/>
              </a:solidFill>
              <a:effectLst/>
              <a:latin typeface="+mn-lt"/>
              <a:ea typeface="+mn-ea"/>
              <a:cs typeface="+mn-cs"/>
            </a:rPr>
            <a:t>worksheet.</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9) Use </a:t>
          </a:r>
          <a:r>
            <a:rPr lang="en-US" sz="1100" b="1" i="0" u="none" strike="noStrike" baseline="0">
              <a:solidFill>
                <a:schemeClr val="dk1"/>
              </a:solidFill>
              <a:effectLst/>
              <a:latin typeface="+mn-lt"/>
              <a:ea typeface="+mn-ea"/>
              <a:cs typeface="+mn-cs"/>
            </a:rPr>
            <a:t>Autofill </a:t>
          </a:r>
          <a:r>
            <a:rPr lang="en-US" sz="1100" b="0" i="0" u="none" strike="noStrike" baseline="0">
              <a:solidFill>
                <a:schemeClr val="dk1"/>
              </a:solidFill>
              <a:effectLst/>
              <a:latin typeface="+mn-lt"/>
              <a:ea typeface="+mn-ea"/>
              <a:cs typeface="+mn-cs"/>
            </a:rPr>
            <a:t>to quickly make more formulas.</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10) Use the </a:t>
          </a:r>
          <a:r>
            <a:rPr lang="en-US" sz="1100" b="1" i="0" u="none" strike="noStrike" baseline="0">
              <a:solidFill>
                <a:schemeClr val="dk1"/>
              </a:solidFill>
              <a:effectLst/>
              <a:latin typeface="+mn-lt"/>
              <a:ea typeface="+mn-ea"/>
              <a:cs typeface="+mn-cs"/>
            </a:rPr>
            <a:t>Format Painter </a:t>
          </a:r>
          <a:r>
            <a:rPr lang="en-US" sz="1100" b="0" i="0" u="none" strike="noStrike" baseline="0">
              <a:solidFill>
                <a:schemeClr val="dk1"/>
              </a:solidFill>
              <a:effectLst/>
              <a:latin typeface="+mn-lt"/>
              <a:ea typeface="+mn-ea"/>
              <a:cs typeface="+mn-cs"/>
            </a:rPr>
            <a:t>to copy the style to all cells with formulas.</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Ask if you have questions.</a:t>
          </a:r>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endParaRPr lang="en-US" sz="1100" baseline="0"/>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509060</xdr:colOff>
      <xdr:row>59</xdr:row>
      <xdr:rowOff>66675</xdr:rowOff>
    </xdr:from>
    <xdr:to>
      <xdr:col>20</xdr:col>
      <xdr:colOff>525826</xdr:colOff>
      <xdr:row>65</xdr:row>
      <xdr:rowOff>28894</xdr:rowOff>
    </xdr:to>
    <xdr:pic>
      <xdr:nvPicPr>
        <xdr:cNvPr id="72" name="Picture 71">
          <a:extLst>
            <a:ext uri="{FF2B5EF4-FFF2-40B4-BE49-F238E27FC236}">
              <a16:creationId xmlns:a16="http://schemas.microsoft.com/office/drawing/2014/main" id="{00000000-0008-0000-01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57660" y="13163550"/>
          <a:ext cx="4893566" cy="1105219"/>
        </a:xfrm>
        <a:prstGeom prst="rect">
          <a:avLst/>
        </a:prstGeom>
      </xdr:spPr>
    </xdr:pic>
    <xdr:clientData/>
  </xdr:twoCellAnchor>
  <xdr:twoCellAnchor editAs="oneCell">
    <xdr:from>
      <xdr:col>9</xdr:col>
      <xdr:colOff>380999</xdr:colOff>
      <xdr:row>17</xdr:row>
      <xdr:rowOff>164523</xdr:rowOff>
    </xdr:from>
    <xdr:to>
      <xdr:col>13</xdr:col>
      <xdr:colOff>128948</xdr:colOff>
      <xdr:row>22</xdr:row>
      <xdr:rowOff>180485</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6226" y="6832023"/>
          <a:ext cx="2172495" cy="968462"/>
        </a:xfrm>
        <a:prstGeom prst="rect">
          <a:avLst/>
        </a:prstGeom>
      </xdr:spPr>
    </xdr:pic>
    <xdr:clientData/>
  </xdr:twoCellAnchor>
  <xdr:twoCellAnchor>
    <xdr:from>
      <xdr:col>8</xdr:col>
      <xdr:colOff>75335</xdr:colOff>
      <xdr:row>6</xdr:row>
      <xdr:rowOff>84859</xdr:rowOff>
    </xdr:from>
    <xdr:to>
      <xdr:col>11</xdr:col>
      <xdr:colOff>581025</xdr:colOff>
      <xdr:row>12</xdr:row>
      <xdr:rowOff>93518</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5485535" y="6371359"/>
          <a:ext cx="2334490" cy="11516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 column A, double click between 33.  </a:t>
          </a:r>
          <a:r>
            <a:rPr lang="en-US"/>
            <a:t> You may now edit this</a:t>
          </a:r>
          <a:r>
            <a:rPr lang="en-US" baseline="0"/>
            <a:t> cell from the position of the cursor.  Use the delete and the backspace keys to delete all of the 3's.</a:t>
          </a:r>
        </a:p>
        <a:p>
          <a:r>
            <a:rPr lang="en-US" sz="1100" baseline="0"/>
            <a:t>Repeat for all numbers in column A.</a:t>
          </a:r>
          <a:endParaRPr lang="en-US" sz="1100"/>
        </a:p>
      </xdr:txBody>
    </xdr:sp>
    <xdr:clientData/>
  </xdr:twoCellAnchor>
  <xdr:twoCellAnchor>
    <xdr:from>
      <xdr:col>12</xdr:col>
      <xdr:colOff>592282</xdr:colOff>
      <xdr:row>5</xdr:row>
      <xdr:rowOff>119669</xdr:rowOff>
    </xdr:from>
    <xdr:to>
      <xdr:col>18</xdr:col>
      <xdr:colOff>198120</xdr:colOff>
      <xdr:row>12</xdr:row>
      <xdr:rowOff>145646</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8646622" y="1034069"/>
          <a:ext cx="3354878" cy="13061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endParaRPr lang="en-US" sz="1100"/>
        </a:p>
        <a:p>
          <a:endParaRPr lang="en-US" sz="1100"/>
        </a:p>
        <a:p>
          <a:endParaRPr lang="en-US" sz="1100"/>
        </a:p>
        <a:p>
          <a:r>
            <a:rPr lang="en-US" sz="1100"/>
            <a:t>From column B , use the formula bar to remove the 3's.  Click on a cell with numbers,</a:t>
          </a:r>
          <a:r>
            <a:rPr lang="en-US" sz="1100" baseline="0"/>
            <a:t> go to the formula bar as in the diagram and edit the cell</a:t>
          </a:r>
          <a:r>
            <a:rPr lang="en-US" sz="1100"/>
            <a:t>.</a:t>
          </a:r>
        </a:p>
      </xdr:txBody>
    </xdr:sp>
    <xdr:clientData/>
  </xdr:twoCellAnchor>
  <xdr:twoCellAnchor editAs="oneCell">
    <xdr:from>
      <xdr:col>12</xdr:col>
      <xdr:colOff>554960</xdr:colOff>
      <xdr:row>5</xdr:row>
      <xdr:rowOff>69965</xdr:rowOff>
    </xdr:from>
    <xdr:to>
      <xdr:col>15</xdr:col>
      <xdr:colOff>383253</xdr:colOff>
      <xdr:row>8</xdr:row>
      <xdr:rowOff>43988</xdr:rowOff>
    </xdr:to>
    <xdr:pic>
      <xdr:nvPicPr>
        <xdr:cNvPr id="17" name="Picture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09300" y="984365"/>
          <a:ext cx="1702813" cy="522663"/>
        </a:xfrm>
        <a:prstGeom prst="rect">
          <a:avLst/>
        </a:prstGeom>
        <a:ln>
          <a:solidFill>
            <a:schemeClr val="accent5">
              <a:lumMod val="75000"/>
            </a:schemeClr>
          </a:solidFill>
        </a:ln>
      </xdr:spPr>
    </xdr:pic>
    <xdr:clientData/>
  </xdr:twoCellAnchor>
  <xdr:twoCellAnchor>
    <xdr:from>
      <xdr:col>14</xdr:col>
      <xdr:colOff>213360</xdr:colOff>
      <xdr:row>7</xdr:row>
      <xdr:rowOff>137160</xdr:rowOff>
    </xdr:from>
    <xdr:to>
      <xdr:col>15</xdr:col>
      <xdr:colOff>464820</xdr:colOff>
      <xdr:row>9</xdr:row>
      <xdr:rowOff>83820</xdr:rowOff>
    </xdr:to>
    <xdr:cxnSp macro="">
      <xdr:nvCxnSpPr>
        <xdr:cNvPr id="19" name="Straight Arrow Connector 18">
          <a:extLst>
            <a:ext uri="{FF2B5EF4-FFF2-40B4-BE49-F238E27FC236}">
              <a16:creationId xmlns:a16="http://schemas.microsoft.com/office/drawing/2014/main" id="{00000000-0008-0000-0100-000013000000}"/>
            </a:ext>
          </a:extLst>
        </xdr:cNvPr>
        <xdr:cNvCxnSpPr/>
      </xdr:nvCxnSpPr>
      <xdr:spPr>
        <a:xfrm flipH="1" flipV="1">
          <a:off x="9517380" y="1417320"/>
          <a:ext cx="876300" cy="31242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207818</xdr:colOff>
      <xdr:row>13</xdr:row>
      <xdr:rowOff>147205</xdr:rowOff>
    </xdr:from>
    <xdr:to>
      <xdr:col>15</xdr:col>
      <xdr:colOff>369743</xdr:colOff>
      <xdr:row>13</xdr:row>
      <xdr:rowOff>147205</xdr:rowOff>
    </xdr:to>
    <xdr:cxnSp macro="">
      <xdr:nvCxnSpPr>
        <xdr:cNvPr id="20" name="Straight Connector 19">
          <a:extLst>
            <a:ext uri="{FF2B5EF4-FFF2-40B4-BE49-F238E27FC236}">
              <a16:creationId xmlns:a16="http://schemas.microsoft.com/office/drawing/2014/main" id="{00000000-0008-0000-0100-000014000000}"/>
            </a:ext>
          </a:extLst>
        </xdr:cNvPr>
        <xdr:cNvCxnSpPr/>
      </xdr:nvCxnSpPr>
      <xdr:spPr>
        <a:xfrm>
          <a:off x="207818" y="8719705"/>
          <a:ext cx="9617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329045</xdr:colOff>
      <xdr:row>24</xdr:row>
      <xdr:rowOff>43295</xdr:rowOff>
    </xdr:from>
    <xdr:to>
      <xdr:col>11</xdr:col>
      <xdr:colOff>51954</xdr:colOff>
      <xdr:row>26</xdr:row>
      <xdr:rowOff>294409</xdr:rowOff>
    </xdr:to>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5541818" y="10901795"/>
          <a:ext cx="1541318" cy="632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See multiple border options with the down arrow key.</a:t>
          </a:r>
        </a:p>
      </xdr:txBody>
    </xdr:sp>
    <xdr:clientData/>
  </xdr:twoCellAnchor>
  <xdr:twoCellAnchor>
    <xdr:from>
      <xdr:col>10</xdr:col>
      <xdr:colOff>580160</xdr:colOff>
      <xdr:row>22</xdr:row>
      <xdr:rowOff>51955</xdr:rowOff>
    </xdr:from>
    <xdr:to>
      <xdr:col>11</xdr:col>
      <xdr:colOff>519545</xdr:colOff>
      <xdr:row>26</xdr:row>
      <xdr:rowOff>103910</xdr:rowOff>
    </xdr:to>
    <xdr:cxnSp macro="">
      <xdr:nvCxnSpPr>
        <xdr:cNvPr id="23" name="Straight Arrow Connector 22">
          <a:extLst>
            <a:ext uri="{FF2B5EF4-FFF2-40B4-BE49-F238E27FC236}">
              <a16:creationId xmlns:a16="http://schemas.microsoft.com/office/drawing/2014/main" id="{00000000-0008-0000-0100-000017000000}"/>
            </a:ext>
          </a:extLst>
        </xdr:cNvPr>
        <xdr:cNvCxnSpPr/>
      </xdr:nvCxnSpPr>
      <xdr:spPr>
        <a:xfrm flipV="1">
          <a:off x="7005205" y="10529455"/>
          <a:ext cx="545522" cy="81395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86591</xdr:colOff>
      <xdr:row>30</xdr:row>
      <xdr:rowOff>129886</xdr:rowOff>
    </xdr:from>
    <xdr:to>
      <xdr:col>15</xdr:col>
      <xdr:colOff>248516</xdr:colOff>
      <xdr:row>30</xdr:row>
      <xdr:rowOff>129886</xdr:rowOff>
    </xdr:to>
    <xdr:cxnSp macro="">
      <xdr:nvCxnSpPr>
        <xdr:cNvPr id="24" name="Straight Connector 23">
          <a:extLst>
            <a:ext uri="{FF2B5EF4-FFF2-40B4-BE49-F238E27FC236}">
              <a16:creationId xmlns:a16="http://schemas.microsoft.com/office/drawing/2014/main" id="{00000000-0008-0000-0100-000018000000}"/>
            </a:ext>
          </a:extLst>
        </xdr:cNvPr>
        <xdr:cNvCxnSpPr/>
      </xdr:nvCxnSpPr>
      <xdr:spPr>
        <a:xfrm>
          <a:off x="86591" y="11940886"/>
          <a:ext cx="96176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510886</xdr:colOff>
      <xdr:row>24</xdr:row>
      <xdr:rowOff>164523</xdr:rowOff>
    </xdr:from>
    <xdr:to>
      <xdr:col>13</xdr:col>
      <xdr:colOff>320386</xdr:colOff>
      <xdr:row>27</xdr:row>
      <xdr:rowOff>17318</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7542068" y="11023023"/>
          <a:ext cx="1021773" cy="8226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Paint Bucket for adding background colors.</a:t>
          </a:r>
        </a:p>
      </xdr:txBody>
    </xdr:sp>
    <xdr:clientData/>
  </xdr:twoCellAnchor>
  <xdr:twoCellAnchor>
    <xdr:from>
      <xdr:col>12</xdr:col>
      <xdr:colOff>199159</xdr:colOff>
      <xdr:row>22</xdr:row>
      <xdr:rowOff>112568</xdr:rowOff>
    </xdr:from>
    <xdr:to>
      <xdr:col>12</xdr:col>
      <xdr:colOff>216477</xdr:colOff>
      <xdr:row>24</xdr:row>
      <xdr:rowOff>181841</xdr:rowOff>
    </xdr:to>
    <xdr:cxnSp macro="">
      <xdr:nvCxnSpPr>
        <xdr:cNvPr id="31" name="Straight Arrow Connector 30">
          <a:extLst>
            <a:ext uri="{FF2B5EF4-FFF2-40B4-BE49-F238E27FC236}">
              <a16:creationId xmlns:a16="http://schemas.microsoft.com/office/drawing/2014/main" id="{00000000-0008-0000-0100-00001F000000}"/>
            </a:ext>
          </a:extLst>
        </xdr:cNvPr>
        <xdr:cNvCxnSpPr/>
      </xdr:nvCxnSpPr>
      <xdr:spPr>
        <a:xfrm flipH="1" flipV="1">
          <a:off x="7836477" y="10590068"/>
          <a:ext cx="17318" cy="45027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484908</xdr:colOff>
      <xdr:row>22</xdr:row>
      <xdr:rowOff>103909</xdr:rowOff>
    </xdr:from>
    <xdr:to>
      <xdr:col>15</xdr:col>
      <xdr:colOff>277091</xdr:colOff>
      <xdr:row>23</xdr:row>
      <xdr:rowOff>181841</xdr:rowOff>
    </xdr:to>
    <xdr:sp macro="" textlink="">
      <xdr:nvSpPr>
        <xdr:cNvPr id="32" name="TextBox 31">
          <a:extLst>
            <a:ext uri="{FF2B5EF4-FFF2-40B4-BE49-F238E27FC236}">
              <a16:creationId xmlns:a16="http://schemas.microsoft.com/office/drawing/2014/main" id="{00000000-0008-0000-0100-000020000000}"/>
            </a:ext>
          </a:extLst>
        </xdr:cNvPr>
        <xdr:cNvSpPr txBox="1"/>
      </xdr:nvSpPr>
      <xdr:spPr>
        <a:xfrm>
          <a:off x="8728363" y="10581409"/>
          <a:ext cx="1004455" cy="2684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Font Colors</a:t>
          </a:r>
        </a:p>
      </xdr:txBody>
    </xdr:sp>
    <xdr:clientData/>
  </xdr:twoCellAnchor>
  <xdr:twoCellAnchor>
    <xdr:from>
      <xdr:col>13</xdr:col>
      <xdr:colOff>60613</xdr:colOff>
      <xdr:row>21</xdr:row>
      <xdr:rowOff>181841</xdr:rowOff>
    </xdr:from>
    <xdr:to>
      <xdr:col>13</xdr:col>
      <xdr:colOff>424295</xdr:colOff>
      <xdr:row>23</xdr:row>
      <xdr:rowOff>0</xdr:rowOff>
    </xdr:to>
    <xdr:cxnSp macro="">
      <xdr:nvCxnSpPr>
        <xdr:cNvPr id="34" name="Straight Arrow Connector 33">
          <a:extLst>
            <a:ext uri="{FF2B5EF4-FFF2-40B4-BE49-F238E27FC236}">
              <a16:creationId xmlns:a16="http://schemas.microsoft.com/office/drawing/2014/main" id="{00000000-0008-0000-0100-000022000000}"/>
            </a:ext>
          </a:extLst>
        </xdr:cNvPr>
        <xdr:cNvCxnSpPr/>
      </xdr:nvCxnSpPr>
      <xdr:spPr>
        <a:xfrm flipH="1" flipV="1">
          <a:off x="8304068" y="10468841"/>
          <a:ext cx="363682" cy="19915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222250</xdr:colOff>
      <xdr:row>36</xdr:row>
      <xdr:rowOff>10583</xdr:rowOff>
    </xdr:from>
    <xdr:to>
      <xdr:col>16</xdr:col>
      <xdr:colOff>254000</xdr:colOff>
      <xdr:row>38</xdr:row>
      <xdr:rowOff>84667</xdr:rowOff>
    </xdr:to>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7313083" y="14541500"/>
          <a:ext cx="3100917" cy="814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Using the</a:t>
          </a:r>
          <a:r>
            <a:rPr lang="en-US" sz="1100" baseline="0"/>
            <a:t> 6 alignment buttons, align each of the numbers in the 9 cells to a different position.</a:t>
          </a:r>
        </a:p>
        <a:p>
          <a:endParaRPr lang="en-US" sz="1100" baseline="0"/>
        </a:p>
        <a:p>
          <a:r>
            <a:rPr lang="en-US" sz="1100" baseline="0"/>
            <a:t>Click on a cell then click on a button combination.</a:t>
          </a:r>
          <a:endParaRPr lang="en-US" sz="1100"/>
        </a:p>
      </xdr:txBody>
    </xdr:sp>
    <xdr:clientData/>
  </xdr:twoCellAnchor>
  <xdr:twoCellAnchor>
    <xdr:from>
      <xdr:col>0</xdr:col>
      <xdr:colOff>381000</xdr:colOff>
      <xdr:row>41</xdr:row>
      <xdr:rowOff>10583</xdr:rowOff>
    </xdr:from>
    <xdr:to>
      <xdr:col>15</xdr:col>
      <xdr:colOff>542925</xdr:colOff>
      <xdr:row>41</xdr:row>
      <xdr:rowOff>10583</xdr:rowOff>
    </xdr:to>
    <xdr:cxnSp macro="">
      <xdr:nvCxnSpPr>
        <xdr:cNvPr id="36" name="Straight Connector 35">
          <a:extLst>
            <a:ext uri="{FF2B5EF4-FFF2-40B4-BE49-F238E27FC236}">
              <a16:creationId xmlns:a16="http://schemas.microsoft.com/office/drawing/2014/main" id="{00000000-0008-0000-0100-000024000000}"/>
            </a:ext>
          </a:extLst>
        </xdr:cNvPr>
        <xdr:cNvCxnSpPr/>
      </xdr:nvCxnSpPr>
      <xdr:spPr>
        <a:xfrm>
          <a:off x="381000" y="18436166"/>
          <a:ext cx="97080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10</xdr:col>
      <xdr:colOff>169334</xdr:colOff>
      <xdr:row>50</xdr:row>
      <xdr:rowOff>63499</xdr:rowOff>
    </xdr:from>
    <xdr:to>
      <xdr:col>16</xdr:col>
      <xdr:colOff>589104</xdr:colOff>
      <xdr:row>55</xdr:row>
      <xdr:rowOff>84665</xdr:rowOff>
    </xdr:to>
    <xdr:pic>
      <xdr:nvPicPr>
        <xdr:cNvPr id="37" name="Picture 36">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46334" y="20203582"/>
          <a:ext cx="4102770" cy="973666"/>
        </a:xfrm>
        <a:prstGeom prst="rect">
          <a:avLst/>
        </a:prstGeom>
      </xdr:spPr>
    </xdr:pic>
    <xdr:clientData/>
  </xdr:twoCellAnchor>
  <xdr:twoCellAnchor>
    <xdr:from>
      <xdr:col>9</xdr:col>
      <xdr:colOff>497416</xdr:colOff>
      <xdr:row>45</xdr:row>
      <xdr:rowOff>95250</xdr:rowOff>
    </xdr:from>
    <xdr:to>
      <xdr:col>13</xdr:col>
      <xdr:colOff>222250</xdr:colOff>
      <xdr:row>47</xdr:row>
      <xdr:rowOff>179917</xdr:rowOff>
    </xdr:to>
    <xdr:sp macro="" textlink="">
      <xdr:nvSpPr>
        <xdr:cNvPr id="38" name="TextBox 37">
          <a:extLst>
            <a:ext uri="{FF2B5EF4-FFF2-40B4-BE49-F238E27FC236}">
              <a16:creationId xmlns:a16="http://schemas.microsoft.com/office/drawing/2014/main" id="{00000000-0008-0000-0100-000026000000}"/>
            </a:ext>
          </a:extLst>
        </xdr:cNvPr>
        <xdr:cNvSpPr txBox="1"/>
      </xdr:nvSpPr>
      <xdr:spPr>
        <a:xfrm>
          <a:off x="6360583" y="19282833"/>
          <a:ext cx="2180167" cy="465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Change the font of Sales Summary and the font size.</a:t>
          </a:r>
        </a:p>
      </xdr:txBody>
    </xdr:sp>
    <xdr:clientData/>
  </xdr:twoCellAnchor>
  <xdr:twoCellAnchor>
    <xdr:from>
      <xdr:col>11</xdr:col>
      <xdr:colOff>211667</xdr:colOff>
      <xdr:row>48</xdr:row>
      <xdr:rowOff>52917</xdr:rowOff>
    </xdr:from>
    <xdr:to>
      <xdr:col>11</xdr:col>
      <xdr:colOff>423334</xdr:colOff>
      <xdr:row>51</xdr:row>
      <xdr:rowOff>137584</xdr:rowOff>
    </xdr:to>
    <xdr:cxnSp macro="">
      <xdr:nvCxnSpPr>
        <xdr:cNvPr id="40" name="Straight Arrow Connector 39">
          <a:extLst>
            <a:ext uri="{FF2B5EF4-FFF2-40B4-BE49-F238E27FC236}">
              <a16:creationId xmlns:a16="http://schemas.microsoft.com/office/drawing/2014/main" id="{00000000-0008-0000-0100-000028000000}"/>
            </a:ext>
          </a:extLst>
        </xdr:cNvPr>
        <xdr:cNvCxnSpPr/>
      </xdr:nvCxnSpPr>
      <xdr:spPr>
        <a:xfrm>
          <a:off x="7302500" y="19812000"/>
          <a:ext cx="211667" cy="65616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476250</xdr:colOff>
      <xdr:row>47</xdr:row>
      <xdr:rowOff>158750</xdr:rowOff>
    </xdr:from>
    <xdr:to>
      <xdr:col>12</xdr:col>
      <xdr:colOff>539750</xdr:colOff>
      <xdr:row>51</xdr:row>
      <xdr:rowOff>116417</xdr:rowOff>
    </xdr:to>
    <xdr:cxnSp macro="">
      <xdr:nvCxnSpPr>
        <xdr:cNvPr id="42" name="Straight Arrow Connector 41">
          <a:extLst>
            <a:ext uri="{FF2B5EF4-FFF2-40B4-BE49-F238E27FC236}">
              <a16:creationId xmlns:a16="http://schemas.microsoft.com/office/drawing/2014/main" id="{00000000-0008-0000-0100-00002A000000}"/>
            </a:ext>
          </a:extLst>
        </xdr:cNvPr>
        <xdr:cNvCxnSpPr/>
      </xdr:nvCxnSpPr>
      <xdr:spPr>
        <a:xfrm>
          <a:off x="7567083" y="19727333"/>
          <a:ext cx="677334" cy="71966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412750</xdr:colOff>
      <xdr:row>43</xdr:row>
      <xdr:rowOff>21169</xdr:rowOff>
    </xdr:from>
    <xdr:to>
      <xdr:col>18</xdr:col>
      <xdr:colOff>158750</xdr:colOff>
      <xdr:row>44</xdr:row>
      <xdr:rowOff>137585</xdr:rowOff>
    </xdr:to>
    <xdr:sp macro="" textlink="">
      <xdr:nvSpPr>
        <xdr:cNvPr id="43" name="TextBox 42">
          <a:extLst>
            <a:ext uri="{FF2B5EF4-FFF2-40B4-BE49-F238E27FC236}">
              <a16:creationId xmlns:a16="http://schemas.microsoft.com/office/drawing/2014/main" id="{00000000-0008-0000-0100-00002B000000}"/>
            </a:ext>
          </a:extLst>
        </xdr:cNvPr>
        <xdr:cNvSpPr txBox="1"/>
      </xdr:nvSpPr>
      <xdr:spPr>
        <a:xfrm>
          <a:off x="8731250" y="18827752"/>
          <a:ext cx="2815167" cy="3069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Increase the font size</a:t>
          </a:r>
          <a:r>
            <a:rPr lang="en-US" sz="1100" baseline="0"/>
            <a:t> of Category Summary</a:t>
          </a:r>
          <a:endParaRPr lang="en-US" sz="1100"/>
        </a:p>
      </xdr:txBody>
    </xdr:sp>
    <xdr:clientData/>
  </xdr:twoCellAnchor>
  <xdr:twoCellAnchor>
    <xdr:from>
      <xdr:col>13</xdr:col>
      <xdr:colOff>264583</xdr:colOff>
      <xdr:row>45</xdr:row>
      <xdr:rowOff>52917</xdr:rowOff>
    </xdr:from>
    <xdr:to>
      <xdr:col>14</xdr:col>
      <xdr:colOff>169334</xdr:colOff>
      <xdr:row>51</xdr:row>
      <xdr:rowOff>42334</xdr:rowOff>
    </xdr:to>
    <xdr:cxnSp macro="">
      <xdr:nvCxnSpPr>
        <xdr:cNvPr id="45" name="Straight Arrow Connector 44">
          <a:extLst>
            <a:ext uri="{FF2B5EF4-FFF2-40B4-BE49-F238E27FC236}">
              <a16:creationId xmlns:a16="http://schemas.microsoft.com/office/drawing/2014/main" id="{00000000-0008-0000-0100-00002D000000}"/>
            </a:ext>
          </a:extLst>
        </xdr:cNvPr>
        <xdr:cNvCxnSpPr/>
      </xdr:nvCxnSpPr>
      <xdr:spPr>
        <a:xfrm flipH="1">
          <a:off x="8583083" y="19240500"/>
          <a:ext cx="518584" cy="113241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455083</xdr:colOff>
      <xdr:row>45</xdr:row>
      <xdr:rowOff>179917</xdr:rowOff>
    </xdr:from>
    <xdr:to>
      <xdr:col>18</xdr:col>
      <xdr:colOff>95250</xdr:colOff>
      <xdr:row>47</xdr:row>
      <xdr:rowOff>116417</xdr:rowOff>
    </xdr:to>
    <xdr:sp macro="" textlink="">
      <xdr:nvSpPr>
        <xdr:cNvPr id="46" name="TextBox 45">
          <a:extLst>
            <a:ext uri="{FF2B5EF4-FFF2-40B4-BE49-F238E27FC236}">
              <a16:creationId xmlns:a16="http://schemas.microsoft.com/office/drawing/2014/main" id="{00000000-0008-0000-0100-00002E000000}"/>
            </a:ext>
          </a:extLst>
        </xdr:cNvPr>
        <xdr:cNvSpPr txBox="1"/>
      </xdr:nvSpPr>
      <xdr:spPr>
        <a:xfrm>
          <a:off x="10001250" y="19367500"/>
          <a:ext cx="1481667"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Decrease the font size</a:t>
          </a:r>
        </a:p>
      </xdr:txBody>
    </xdr:sp>
    <xdr:clientData/>
  </xdr:twoCellAnchor>
  <xdr:twoCellAnchor>
    <xdr:from>
      <xdr:col>13</xdr:col>
      <xdr:colOff>508000</xdr:colOff>
      <xdr:row>48</xdr:row>
      <xdr:rowOff>10584</xdr:rowOff>
    </xdr:from>
    <xdr:to>
      <xdr:col>15</xdr:col>
      <xdr:colOff>402166</xdr:colOff>
      <xdr:row>51</xdr:row>
      <xdr:rowOff>116417</xdr:rowOff>
    </xdr:to>
    <xdr:cxnSp macro="">
      <xdr:nvCxnSpPr>
        <xdr:cNvPr id="48" name="Straight Arrow Connector 47">
          <a:extLst>
            <a:ext uri="{FF2B5EF4-FFF2-40B4-BE49-F238E27FC236}">
              <a16:creationId xmlns:a16="http://schemas.microsoft.com/office/drawing/2014/main" id="{00000000-0008-0000-0100-000030000000}"/>
            </a:ext>
          </a:extLst>
        </xdr:cNvPr>
        <xdr:cNvCxnSpPr/>
      </xdr:nvCxnSpPr>
      <xdr:spPr>
        <a:xfrm flipH="1">
          <a:off x="8826500" y="19769667"/>
          <a:ext cx="1121833" cy="67733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370416</xdr:colOff>
      <xdr:row>58</xdr:row>
      <xdr:rowOff>23283</xdr:rowOff>
    </xdr:from>
    <xdr:to>
      <xdr:col>15</xdr:col>
      <xdr:colOff>532341</xdr:colOff>
      <xdr:row>58</xdr:row>
      <xdr:rowOff>23283</xdr:rowOff>
    </xdr:to>
    <xdr:cxnSp macro="">
      <xdr:nvCxnSpPr>
        <xdr:cNvPr id="62" name="Straight Connector 61">
          <a:extLst>
            <a:ext uri="{FF2B5EF4-FFF2-40B4-BE49-F238E27FC236}">
              <a16:creationId xmlns:a16="http://schemas.microsoft.com/office/drawing/2014/main" id="{00000000-0008-0000-0100-00003E000000}"/>
            </a:ext>
          </a:extLst>
        </xdr:cNvPr>
        <xdr:cNvCxnSpPr/>
      </xdr:nvCxnSpPr>
      <xdr:spPr>
        <a:xfrm>
          <a:off x="370416" y="12929658"/>
          <a:ext cx="9839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314325</xdr:colOff>
      <xdr:row>61</xdr:row>
      <xdr:rowOff>7410</xdr:rowOff>
    </xdr:from>
    <xdr:to>
      <xdr:col>13</xdr:col>
      <xdr:colOff>264583</xdr:colOff>
      <xdr:row>62</xdr:row>
      <xdr:rowOff>123825</xdr:rowOff>
    </xdr:to>
    <xdr:cxnSp macro="">
      <xdr:nvCxnSpPr>
        <xdr:cNvPr id="65" name="Straight Arrow Connector 64">
          <a:extLst>
            <a:ext uri="{FF2B5EF4-FFF2-40B4-BE49-F238E27FC236}">
              <a16:creationId xmlns:a16="http://schemas.microsoft.com/office/drawing/2014/main" id="{00000000-0008-0000-0100-000041000000}"/>
            </a:ext>
          </a:extLst>
        </xdr:cNvPr>
        <xdr:cNvCxnSpPr/>
      </xdr:nvCxnSpPr>
      <xdr:spPr>
        <a:xfrm flipV="1">
          <a:off x="7553325" y="13485285"/>
          <a:ext cx="1169458" cy="30691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285750</xdr:colOff>
      <xdr:row>62</xdr:row>
      <xdr:rowOff>9525</xdr:rowOff>
    </xdr:from>
    <xdr:to>
      <xdr:col>13</xdr:col>
      <xdr:colOff>304800</xdr:colOff>
      <xdr:row>63</xdr:row>
      <xdr:rowOff>104775</xdr:rowOff>
    </xdr:to>
    <xdr:cxnSp macro="">
      <xdr:nvCxnSpPr>
        <xdr:cNvPr id="67" name="Straight Arrow Connector 66">
          <a:extLst>
            <a:ext uri="{FF2B5EF4-FFF2-40B4-BE49-F238E27FC236}">
              <a16:creationId xmlns:a16="http://schemas.microsoft.com/office/drawing/2014/main" id="{00000000-0008-0000-0100-000043000000}"/>
            </a:ext>
          </a:extLst>
        </xdr:cNvPr>
        <xdr:cNvCxnSpPr/>
      </xdr:nvCxnSpPr>
      <xdr:spPr>
        <a:xfrm flipV="1">
          <a:off x="7524750" y="13677900"/>
          <a:ext cx="1238250" cy="2857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352425</xdr:colOff>
      <xdr:row>63</xdr:row>
      <xdr:rowOff>2117</xdr:rowOff>
    </xdr:from>
    <xdr:to>
      <xdr:col>13</xdr:col>
      <xdr:colOff>10583</xdr:colOff>
      <xdr:row>64</xdr:row>
      <xdr:rowOff>104775</xdr:rowOff>
    </xdr:to>
    <xdr:cxnSp macro="">
      <xdr:nvCxnSpPr>
        <xdr:cNvPr id="69" name="Straight Arrow Connector 68">
          <a:extLst>
            <a:ext uri="{FF2B5EF4-FFF2-40B4-BE49-F238E27FC236}">
              <a16:creationId xmlns:a16="http://schemas.microsoft.com/office/drawing/2014/main" id="{00000000-0008-0000-0100-000045000000}"/>
            </a:ext>
          </a:extLst>
        </xdr:cNvPr>
        <xdr:cNvCxnSpPr/>
      </xdr:nvCxnSpPr>
      <xdr:spPr>
        <a:xfrm flipV="1">
          <a:off x="7591425" y="13860992"/>
          <a:ext cx="877358" cy="29315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23706</xdr:colOff>
      <xdr:row>71</xdr:row>
      <xdr:rowOff>182034</xdr:rowOff>
    </xdr:from>
    <xdr:to>
      <xdr:col>16</xdr:col>
      <xdr:colOff>368723</xdr:colOff>
      <xdr:row>76</xdr:row>
      <xdr:rowOff>91439</xdr:rowOff>
    </xdr:to>
    <xdr:sp macro="" textlink="">
      <xdr:nvSpPr>
        <xdr:cNvPr id="73" name="TextBox 72">
          <a:extLst>
            <a:ext uri="{FF2B5EF4-FFF2-40B4-BE49-F238E27FC236}">
              <a16:creationId xmlns:a16="http://schemas.microsoft.com/office/drawing/2014/main" id="{00000000-0008-0000-0100-000049000000}"/>
            </a:ext>
          </a:extLst>
        </xdr:cNvPr>
        <xdr:cNvSpPr txBox="1"/>
      </xdr:nvSpPr>
      <xdr:spPr>
        <a:xfrm>
          <a:off x="6203526" y="23697354"/>
          <a:ext cx="4718897" cy="8238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Select</a:t>
          </a:r>
          <a:r>
            <a:rPr lang="en-US" sz="1100" baseline="0"/>
            <a:t> cell C71.  </a:t>
          </a:r>
          <a:r>
            <a:rPr lang="en-US" sz="1100"/>
            <a:t>Hover the mouse over the</a:t>
          </a:r>
          <a:r>
            <a:rPr lang="en-US" sz="1100" baseline="0"/>
            <a:t> border until you see the 4 headed arrow.  While  holding down the left mouse key, drag the cell contents to a new location.  Practice on the cells with words to the left.</a:t>
          </a:r>
          <a:endParaRPr lang="en-US" sz="1100"/>
        </a:p>
      </xdr:txBody>
    </xdr:sp>
    <xdr:clientData/>
  </xdr:twoCellAnchor>
  <xdr:twoCellAnchor>
    <xdr:from>
      <xdr:col>1</xdr:col>
      <xdr:colOff>306917</xdr:colOff>
      <xdr:row>85</xdr:row>
      <xdr:rowOff>63500</xdr:rowOff>
    </xdr:from>
    <xdr:to>
      <xdr:col>16</xdr:col>
      <xdr:colOff>468842</xdr:colOff>
      <xdr:row>85</xdr:row>
      <xdr:rowOff>63500</xdr:rowOff>
    </xdr:to>
    <xdr:cxnSp macro="">
      <xdr:nvCxnSpPr>
        <xdr:cNvPr id="74" name="Straight Connector 73">
          <a:extLst>
            <a:ext uri="{FF2B5EF4-FFF2-40B4-BE49-F238E27FC236}">
              <a16:creationId xmlns:a16="http://schemas.microsoft.com/office/drawing/2014/main" id="{00000000-0008-0000-0100-00004A000000}"/>
            </a:ext>
          </a:extLst>
        </xdr:cNvPr>
        <xdr:cNvCxnSpPr/>
      </xdr:nvCxnSpPr>
      <xdr:spPr>
        <a:xfrm>
          <a:off x="920750" y="33348083"/>
          <a:ext cx="98985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113241</xdr:colOff>
      <xdr:row>89</xdr:row>
      <xdr:rowOff>153457</xdr:rowOff>
    </xdr:from>
    <xdr:to>
      <xdr:col>12</xdr:col>
      <xdr:colOff>595842</xdr:colOff>
      <xdr:row>98</xdr:row>
      <xdr:rowOff>26458</xdr:rowOff>
    </xdr:to>
    <xdr:sp macro="" textlink="">
      <xdr:nvSpPr>
        <xdr:cNvPr id="76" name="TextBox 75">
          <a:extLst>
            <a:ext uri="{FF2B5EF4-FFF2-40B4-BE49-F238E27FC236}">
              <a16:creationId xmlns:a16="http://schemas.microsoft.com/office/drawing/2014/main" id="{00000000-0008-0000-0100-00004C000000}"/>
            </a:ext>
          </a:extLst>
        </xdr:cNvPr>
        <xdr:cNvSpPr txBox="1"/>
      </xdr:nvSpPr>
      <xdr:spPr>
        <a:xfrm>
          <a:off x="5523441" y="18965332"/>
          <a:ext cx="2921001" cy="1587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See the slider</a:t>
          </a:r>
          <a:r>
            <a:rPr lang="en-US" sz="1100" baseline="0"/>
            <a:t> on the bottom right side  of the monitor.  Click the + or - to increase or decrease the view  of the spreadsheet.</a:t>
          </a:r>
        </a:p>
        <a:p>
          <a:r>
            <a:rPr lang="en-US" sz="1100" baseline="0"/>
            <a:t>Also, drag the slider to change the view.</a:t>
          </a:r>
        </a:p>
        <a:p>
          <a:endParaRPr lang="en-US" sz="1100" baseline="0"/>
        </a:p>
        <a:p>
          <a:endParaRPr lang="en-US" sz="1100"/>
        </a:p>
      </xdr:txBody>
    </xdr:sp>
    <xdr:clientData/>
  </xdr:twoCellAnchor>
  <xdr:twoCellAnchor editAs="oneCell">
    <xdr:from>
      <xdr:col>9</xdr:col>
      <xdr:colOff>209550</xdr:colOff>
      <xdr:row>95</xdr:row>
      <xdr:rowOff>86784</xdr:rowOff>
    </xdr:from>
    <xdr:to>
      <xdr:col>11</xdr:col>
      <xdr:colOff>337609</xdr:colOff>
      <xdr:row>96</xdr:row>
      <xdr:rowOff>95250</xdr:rowOff>
    </xdr:to>
    <xdr:pic>
      <xdr:nvPicPr>
        <xdr:cNvPr id="75" name="Picture 74">
          <a:extLst>
            <a:ext uri="{FF2B5EF4-FFF2-40B4-BE49-F238E27FC236}">
              <a16:creationId xmlns:a16="http://schemas.microsoft.com/office/drawing/2014/main" id="{00000000-0008-0000-0100-00004B000000}"/>
            </a:ext>
          </a:extLst>
        </xdr:cNvPr>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8554" b="12963"/>
        <a:stretch/>
      </xdr:blipFill>
      <xdr:spPr>
        <a:xfrm>
          <a:off x="6229350" y="20041659"/>
          <a:ext cx="1347259" cy="198966"/>
        </a:xfrm>
        <a:prstGeom prst="rect">
          <a:avLst/>
        </a:prstGeom>
      </xdr:spPr>
    </xdr:pic>
    <xdr:clientData/>
  </xdr:twoCellAnchor>
  <xdr:twoCellAnchor>
    <xdr:from>
      <xdr:col>1</xdr:col>
      <xdr:colOff>402167</xdr:colOff>
      <xdr:row>99</xdr:row>
      <xdr:rowOff>10579</xdr:rowOff>
    </xdr:from>
    <xdr:to>
      <xdr:col>16</xdr:col>
      <xdr:colOff>564092</xdr:colOff>
      <xdr:row>99</xdr:row>
      <xdr:rowOff>10579</xdr:rowOff>
    </xdr:to>
    <xdr:cxnSp macro="">
      <xdr:nvCxnSpPr>
        <xdr:cNvPr id="77" name="Straight Connector 76">
          <a:extLst>
            <a:ext uri="{FF2B5EF4-FFF2-40B4-BE49-F238E27FC236}">
              <a16:creationId xmlns:a16="http://schemas.microsoft.com/office/drawing/2014/main" id="{00000000-0008-0000-0100-00004D000000}"/>
            </a:ext>
          </a:extLst>
        </xdr:cNvPr>
        <xdr:cNvCxnSpPr/>
      </xdr:nvCxnSpPr>
      <xdr:spPr>
        <a:xfrm>
          <a:off x="1016000" y="34247662"/>
          <a:ext cx="98985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916398</xdr:colOff>
      <xdr:row>103</xdr:row>
      <xdr:rowOff>10611</xdr:rowOff>
    </xdr:from>
    <xdr:ext cx="2745560" cy="781111"/>
    <xdr:sp macro="" textlink="">
      <xdr:nvSpPr>
        <xdr:cNvPr id="91" name="Rectangle 90">
          <a:extLst>
            <a:ext uri="{FF2B5EF4-FFF2-40B4-BE49-F238E27FC236}">
              <a16:creationId xmlns:a16="http://schemas.microsoft.com/office/drawing/2014/main" id="{00000000-0008-0000-0100-00005B000000}"/>
            </a:ext>
          </a:extLst>
        </xdr:cNvPr>
        <xdr:cNvSpPr/>
      </xdr:nvSpPr>
      <xdr:spPr>
        <a:xfrm>
          <a:off x="1525998" y="35691261"/>
          <a:ext cx="2745560" cy="781111"/>
        </a:xfrm>
        <a:prstGeom prst="rect">
          <a:avLst/>
        </a:prstGeom>
        <a:noFill/>
      </xdr:spPr>
      <xdr:txBody>
        <a:bodyPr wrap="none" lIns="91440" tIns="45720" rIns="91440" bIns="45720">
          <a:spAutoFit/>
        </a:bodyPr>
        <a:lstStyle/>
        <a:p>
          <a:pPr algn="ctr"/>
          <a:r>
            <a:rPr lang="en-US" sz="44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Have fun </a:t>
          </a:r>
        </a:p>
      </xdr:txBody>
    </xdr:sp>
    <xdr:clientData/>
  </xdr:oneCellAnchor>
  <xdr:twoCellAnchor>
    <xdr:from>
      <xdr:col>0</xdr:col>
      <xdr:colOff>381001</xdr:colOff>
      <xdr:row>123</xdr:row>
      <xdr:rowOff>5292</xdr:rowOff>
    </xdr:from>
    <xdr:to>
      <xdr:col>15</xdr:col>
      <xdr:colOff>542926</xdr:colOff>
      <xdr:row>123</xdr:row>
      <xdr:rowOff>5292</xdr:rowOff>
    </xdr:to>
    <xdr:cxnSp macro="">
      <xdr:nvCxnSpPr>
        <xdr:cNvPr id="71" name="Straight Connector 70">
          <a:extLst>
            <a:ext uri="{FF2B5EF4-FFF2-40B4-BE49-F238E27FC236}">
              <a16:creationId xmlns:a16="http://schemas.microsoft.com/office/drawing/2014/main" id="{00000000-0008-0000-0100-000047000000}"/>
            </a:ext>
          </a:extLst>
        </xdr:cNvPr>
        <xdr:cNvCxnSpPr/>
      </xdr:nvCxnSpPr>
      <xdr:spPr>
        <a:xfrm>
          <a:off x="381001" y="40534167"/>
          <a:ext cx="9839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9</xdr:col>
      <xdr:colOff>21165</xdr:colOff>
      <xdr:row>33</xdr:row>
      <xdr:rowOff>137582</xdr:rowOff>
    </xdr:from>
    <xdr:to>
      <xdr:col>16</xdr:col>
      <xdr:colOff>20097</xdr:colOff>
      <xdr:row>35</xdr:row>
      <xdr:rowOff>105833</xdr:rowOff>
    </xdr:to>
    <xdr:pic>
      <xdr:nvPicPr>
        <xdr:cNvPr id="28" name="Picture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4832" y="13176249"/>
          <a:ext cx="4295765" cy="963084"/>
        </a:xfrm>
        <a:prstGeom prst="rect">
          <a:avLst/>
        </a:prstGeom>
      </xdr:spPr>
    </xdr:pic>
    <xdr:clientData/>
  </xdr:twoCellAnchor>
  <xdr:twoCellAnchor>
    <xdr:from>
      <xdr:col>8</xdr:col>
      <xdr:colOff>532342</xdr:colOff>
      <xdr:row>129</xdr:row>
      <xdr:rowOff>150287</xdr:rowOff>
    </xdr:from>
    <xdr:to>
      <xdr:col>17</xdr:col>
      <xdr:colOff>437092</xdr:colOff>
      <xdr:row>135</xdr:row>
      <xdr:rowOff>9525</xdr:rowOff>
    </xdr:to>
    <xdr:sp macro="" textlink="">
      <xdr:nvSpPr>
        <xdr:cNvPr id="25" name="TextBox 24">
          <a:extLst>
            <a:ext uri="{FF2B5EF4-FFF2-40B4-BE49-F238E27FC236}">
              <a16:creationId xmlns:a16="http://schemas.microsoft.com/office/drawing/2014/main" id="{00000000-0008-0000-0100-000019000000}"/>
            </a:ext>
          </a:extLst>
        </xdr:cNvPr>
        <xdr:cNvSpPr txBox="1"/>
      </xdr:nvSpPr>
      <xdr:spPr>
        <a:xfrm>
          <a:off x="5942542" y="26582162"/>
          <a:ext cx="5391150" cy="10593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Use the Format Painter to copy the formatting from cell D127 to  F127</a:t>
          </a:r>
        </a:p>
        <a:p>
          <a:r>
            <a:rPr lang="en-US" sz="1100"/>
            <a:t>How to:</a:t>
          </a:r>
        </a:p>
        <a:p>
          <a:r>
            <a:rPr lang="en-US" sz="1100"/>
            <a:t>Click on cell D127; </a:t>
          </a:r>
          <a:r>
            <a:rPr lang="en-US" sz="1100" b="1"/>
            <a:t>click once </a:t>
          </a:r>
          <a:r>
            <a:rPr lang="en-US" sz="1100"/>
            <a:t>on the Format Painter then click on F127</a:t>
          </a:r>
          <a:r>
            <a:rPr lang="en-US" sz="1100" baseline="0"/>
            <a:t> </a:t>
          </a:r>
        </a:p>
        <a:p>
          <a:r>
            <a:rPr lang="en-US" sz="1100" baseline="0"/>
            <a:t>Both cells should now have a blue background with red lettering.</a:t>
          </a:r>
          <a:endParaRPr lang="en-US" sz="1100"/>
        </a:p>
      </xdr:txBody>
    </xdr:sp>
    <xdr:clientData/>
  </xdr:twoCellAnchor>
  <xdr:twoCellAnchor>
    <xdr:from>
      <xdr:col>13</xdr:col>
      <xdr:colOff>338667</xdr:colOff>
      <xdr:row>34</xdr:row>
      <xdr:rowOff>254000</xdr:rowOff>
    </xdr:from>
    <xdr:to>
      <xdr:col>13</xdr:col>
      <xdr:colOff>402167</xdr:colOff>
      <xdr:row>36</xdr:row>
      <xdr:rowOff>52917</xdr:rowOff>
    </xdr:to>
    <xdr:cxnSp macro="">
      <xdr:nvCxnSpPr>
        <xdr:cNvPr id="44" name="Straight Arrow Connector 43">
          <a:extLst>
            <a:ext uri="{FF2B5EF4-FFF2-40B4-BE49-F238E27FC236}">
              <a16:creationId xmlns:a16="http://schemas.microsoft.com/office/drawing/2014/main" id="{00000000-0008-0000-0100-00002C000000}"/>
            </a:ext>
          </a:extLst>
        </xdr:cNvPr>
        <xdr:cNvCxnSpPr/>
      </xdr:nvCxnSpPr>
      <xdr:spPr>
        <a:xfrm flipH="1" flipV="1">
          <a:off x="8847667" y="13790083"/>
          <a:ext cx="63500" cy="79375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11</xdr:col>
      <xdr:colOff>240243</xdr:colOff>
      <xdr:row>124</xdr:row>
      <xdr:rowOff>17991</xdr:rowOff>
    </xdr:from>
    <xdr:to>
      <xdr:col>17</xdr:col>
      <xdr:colOff>590551</xdr:colOff>
      <xdr:row>128</xdr:row>
      <xdr:rowOff>161183</xdr:rowOff>
    </xdr:to>
    <xdr:pic>
      <xdr:nvPicPr>
        <xdr:cNvPr id="95" name="Picture 94">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79243" y="25497366"/>
          <a:ext cx="4007908" cy="905192"/>
        </a:xfrm>
        <a:prstGeom prst="rect">
          <a:avLst/>
        </a:prstGeom>
      </xdr:spPr>
    </xdr:pic>
    <xdr:clientData/>
  </xdr:twoCellAnchor>
  <xdr:twoCellAnchor>
    <xdr:from>
      <xdr:col>10</xdr:col>
      <xdr:colOff>261412</xdr:colOff>
      <xdr:row>127</xdr:row>
      <xdr:rowOff>9525</xdr:rowOff>
    </xdr:from>
    <xdr:to>
      <xdr:col>11</xdr:col>
      <xdr:colOff>485775</xdr:colOff>
      <xdr:row>127</xdr:row>
      <xdr:rowOff>136525</xdr:rowOff>
    </xdr:to>
    <xdr:cxnSp macro="">
      <xdr:nvCxnSpPr>
        <xdr:cNvPr id="97" name="Straight Arrow Connector 96">
          <a:extLst>
            <a:ext uri="{FF2B5EF4-FFF2-40B4-BE49-F238E27FC236}">
              <a16:creationId xmlns:a16="http://schemas.microsoft.com/office/drawing/2014/main" id="{00000000-0008-0000-0100-000061000000}"/>
            </a:ext>
          </a:extLst>
        </xdr:cNvPr>
        <xdr:cNvCxnSpPr/>
      </xdr:nvCxnSpPr>
      <xdr:spPr>
        <a:xfrm flipV="1">
          <a:off x="6890812" y="26060400"/>
          <a:ext cx="833963" cy="127000"/>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8</xdr:col>
      <xdr:colOff>537633</xdr:colOff>
      <xdr:row>136</xdr:row>
      <xdr:rowOff>88900</xdr:rowOff>
    </xdr:from>
    <xdr:to>
      <xdr:col>17</xdr:col>
      <xdr:colOff>224367</xdr:colOff>
      <xdr:row>142</xdr:row>
      <xdr:rowOff>142875</xdr:rowOff>
    </xdr:to>
    <xdr:sp macro="" textlink="">
      <xdr:nvSpPr>
        <xdr:cNvPr id="99" name="TextBox 98">
          <a:extLst>
            <a:ext uri="{FF2B5EF4-FFF2-40B4-BE49-F238E27FC236}">
              <a16:creationId xmlns:a16="http://schemas.microsoft.com/office/drawing/2014/main" id="{00000000-0008-0000-0100-000063000000}"/>
            </a:ext>
          </a:extLst>
        </xdr:cNvPr>
        <xdr:cNvSpPr txBox="1"/>
      </xdr:nvSpPr>
      <xdr:spPr>
        <a:xfrm>
          <a:off x="5947833" y="27911425"/>
          <a:ext cx="5173134" cy="1196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Click on B135;  </a:t>
          </a:r>
          <a:r>
            <a:rPr lang="en-US" sz="1100" b="1"/>
            <a:t>Double</a:t>
          </a:r>
          <a:r>
            <a:rPr lang="en-US" sz="1100"/>
            <a:t> </a:t>
          </a:r>
          <a:r>
            <a:rPr lang="en-US" sz="1100" b="1"/>
            <a:t>click</a:t>
          </a:r>
          <a:r>
            <a:rPr lang="en-US" sz="1100"/>
            <a:t> on the Format Painter.  The Format Painter will continue to format</a:t>
          </a:r>
          <a:r>
            <a:rPr lang="en-US" sz="1100" baseline="0"/>
            <a:t> until you click the </a:t>
          </a:r>
          <a:r>
            <a:rPr lang="en-US" sz="1100" b="1" baseline="0"/>
            <a:t>ESC</a:t>
          </a:r>
          <a:r>
            <a:rPr lang="en-US" sz="1100" baseline="0"/>
            <a:t> key.</a:t>
          </a:r>
        </a:p>
        <a:p>
          <a:endParaRPr lang="en-US" sz="1100" baseline="0"/>
        </a:p>
        <a:p>
          <a:r>
            <a:rPr lang="en-US" sz="1100" baseline="0"/>
            <a:t>B140 is formatted as a date.   Use the Format Painter to copy the date format to the cells on the right.</a:t>
          </a:r>
        </a:p>
        <a:p>
          <a:endParaRPr lang="en-US" sz="1100" baseline="0"/>
        </a:p>
      </xdr:txBody>
    </xdr:sp>
    <xdr:clientData/>
  </xdr:twoCellAnchor>
  <xdr:twoCellAnchor>
    <xdr:from>
      <xdr:col>0</xdr:col>
      <xdr:colOff>211668</xdr:colOff>
      <xdr:row>144</xdr:row>
      <xdr:rowOff>31748</xdr:rowOff>
    </xdr:from>
    <xdr:to>
      <xdr:col>1</xdr:col>
      <xdr:colOff>963085</xdr:colOff>
      <xdr:row>146</xdr:row>
      <xdr:rowOff>10582</xdr:rowOff>
    </xdr:to>
    <xdr:sp macro="" textlink="">
      <xdr:nvSpPr>
        <xdr:cNvPr id="100" name="TextBox 99">
          <a:extLst>
            <a:ext uri="{FF2B5EF4-FFF2-40B4-BE49-F238E27FC236}">
              <a16:creationId xmlns:a16="http://schemas.microsoft.com/office/drawing/2014/main" id="{00000000-0008-0000-0100-000064000000}"/>
            </a:ext>
          </a:extLst>
        </xdr:cNvPr>
        <xdr:cNvSpPr txBox="1"/>
      </xdr:nvSpPr>
      <xdr:spPr>
        <a:xfrm>
          <a:off x="211668" y="44566415"/>
          <a:ext cx="1365250" cy="359834"/>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Percentage</a:t>
          </a:r>
          <a:r>
            <a:rPr lang="en-US" sz="1100" baseline="0"/>
            <a:t> format</a:t>
          </a:r>
          <a:endParaRPr lang="en-US" sz="1100"/>
        </a:p>
      </xdr:txBody>
    </xdr:sp>
    <xdr:clientData/>
  </xdr:twoCellAnchor>
  <xdr:twoCellAnchor>
    <xdr:from>
      <xdr:col>2</xdr:col>
      <xdr:colOff>232833</xdr:colOff>
      <xdr:row>144</xdr:row>
      <xdr:rowOff>10582</xdr:rowOff>
    </xdr:from>
    <xdr:to>
      <xdr:col>3</xdr:col>
      <xdr:colOff>529167</xdr:colOff>
      <xdr:row>148</xdr:row>
      <xdr:rowOff>169332</xdr:rowOff>
    </xdr:to>
    <xdr:sp macro="" textlink="">
      <xdr:nvSpPr>
        <xdr:cNvPr id="101" name="TextBox 100">
          <a:extLst>
            <a:ext uri="{FF2B5EF4-FFF2-40B4-BE49-F238E27FC236}">
              <a16:creationId xmlns:a16="http://schemas.microsoft.com/office/drawing/2014/main" id="{00000000-0008-0000-0100-000065000000}"/>
            </a:ext>
          </a:extLst>
        </xdr:cNvPr>
        <xdr:cNvSpPr txBox="1"/>
      </xdr:nvSpPr>
      <xdr:spPr>
        <a:xfrm>
          <a:off x="1852083" y="44936832"/>
          <a:ext cx="910167" cy="92075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en-US" sz="1100"/>
            <a:t>Number format with 2 decimal points</a:t>
          </a:r>
        </a:p>
      </xdr:txBody>
    </xdr:sp>
    <xdr:clientData/>
  </xdr:twoCellAnchor>
  <xdr:twoCellAnchor>
    <xdr:from>
      <xdr:col>4</xdr:col>
      <xdr:colOff>10584</xdr:colOff>
      <xdr:row>144</xdr:row>
      <xdr:rowOff>148166</xdr:rowOff>
    </xdr:from>
    <xdr:to>
      <xdr:col>5</xdr:col>
      <xdr:colOff>42335</xdr:colOff>
      <xdr:row>147</xdr:row>
      <xdr:rowOff>84666</xdr:rowOff>
    </xdr:to>
    <xdr:sp macro="" textlink="">
      <xdr:nvSpPr>
        <xdr:cNvPr id="102" name="TextBox 101">
          <a:extLst>
            <a:ext uri="{FF2B5EF4-FFF2-40B4-BE49-F238E27FC236}">
              <a16:creationId xmlns:a16="http://schemas.microsoft.com/office/drawing/2014/main" id="{00000000-0008-0000-0100-000066000000}"/>
            </a:ext>
          </a:extLst>
        </xdr:cNvPr>
        <xdr:cNvSpPr txBox="1"/>
      </xdr:nvSpPr>
      <xdr:spPr>
        <a:xfrm>
          <a:off x="2857501" y="45074416"/>
          <a:ext cx="783167" cy="5080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r>
            <a:rPr lang="en-US" sz="1100"/>
            <a:t>Fraction Format</a:t>
          </a:r>
        </a:p>
      </xdr:txBody>
    </xdr:sp>
    <xdr:clientData/>
  </xdr:twoCellAnchor>
  <xdr:twoCellAnchor>
    <xdr:from>
      <xdr:col>4</xdr:col>
      <xdr:colOff>687916</xdr:colOff>
      <xdr:row>147</xdr:row>
      <xdr:rowOff>63500</xdr:rowOff>
    </xdr:from>
    <xdr:to>
      <xdr:col>6</xdr:col>
      <xdr:colOff>169333</xdr:colOff>
      <xdr:row>149</xdr:row>
      <xdr:rowOff>148167</xdr:rowOff>
    </xdr:to>
    <xdr:sp macro="" textlink="">
      <xdr:nvSpPr>
        <xdr:cNvPr id="103" name="TextBox 102">
          <a:extLst>
            <a:ext uri="{FF2B5EF4-FFF2-40B4-BE49-F238E27FC236}">
              <a16:creationId xmlns:a16="http://schemas.microsoft.com/office/drawing/2014/main" id="{00000000-0008-0000-0100-000067000000}"/>
            </a:ext>
          </a:extLst>
        </xdr:cNvPr>
        <xdr:cNvSpPr txBox="1"/>
      </xdr:nvSpPr>
      <xdr:spPr>
        <a:xfrm>
          <a:off x="3534833" y="45561250"/>
          <a:ext cx="846667" cy="465667"/>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lstStyle/>
        <a:p>
          <a:r>
            <a:rPr lang="en-US" sz="1100"/>
            <a:t>Currency format</a:t>
          </a:r>
        </a:p>
      </xdr:txBody>
    </xdr:sp>
    <xdr:clientData/>
  </xdr:twoCellAnchor>
  <xdr:twoCellAnchor>
    <xdr:from>
      <xdr:col>6</xdr:col>
      <xdr:colOff>74083</xdr:colOff>
      <xdr:row>144</xdr:row>
      <xdr:rowOff>52917</xdr:rowOff>
    </xdr:from>
    <xdr:to>
      <xdr:col>8</xdr:col>
      <xdr:colOff>10584</xdr:colOff>
      <xdr:row>153</xdr:row>
      <xdr:rowOff>52917</xdr:rowOff>
    </xdr:to>
    <xdr:sp macro="" textlink="">
      <xdr:nvSpPr>
        <xdr:cNvPr id="104" name="TextBox 103">
          <a:extLst>
            <a:ext uri="{FF2B5EF4-FFF2-40B4-BE49-F238E27FC236}">
              <a16:creationId xmlns:a16="http://schemas.microsoft.com/office/drawing/2014/main" id="{00000000-0008-0000-0100-000068000000}"/>
            </a:ext>
          </a:extLst>
        </xdr:cNvPr>
        <xdr:cNvSpPr txBox="1"/>
      </xdr:nvSpPr>
      <xdr:spPr>
        <a:xfrm>
          <a:off x="4286250" y="44979167"/>
          <a:ext cx="1164167" cy="17145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lang="en-US" sz="1100"/>
            <a:t>Number format: </a:t>
          </a:r>
        </a:p>
        <a:p>
          <a:r>
            <a:rPr lang="en-US" sz="1100"/>
            <a:t>Note</a:t>
          </a:r>
          <a:r>
            <a:rPr lang="en-US" sz="1100" baseline="0"/>
            <a:t> that it rounded up from 0.5 because  it was formatted without anything to the right of the decimal point.</a:t>
          </a:r>
          <a:endParaRPr lang="en-US" sz="1100"/>
        </a:p>
      </xdr:txBody>
    </xdr:sp>
    <xdr:clientData/>
  </xdr:twoCellAnchor>
  <xdr:twoCellAnchor>
    <xdr:from>
      <xdr:col>1</xdr:col>
      <xdr:colOff>656167</xdr:colOff>
      <xdr:row>143</xdr:row>
      <xdr:rowOff>31750</xdr:rowOff>
    </xdr:from>
    <xdr:to>
      <xdr:col>1</xdr:col>
      <xdr:colOff>719667</xdr:colOff>
      <xdr:row>144</xdr:row>
      <xdr:rowOff>10583</xdr:rowOff>
    </xdr:to>
    <xdr:cxnSp macro="">
      <xdr:nvCxnSpPr>
        <xdr:cNvPr id="106" name="Straight Arrow Connector 105">
          <a:extLst>
            <a:ext uri="{FF2B5EF4-FFF2-40B4-BE49-F238E27FC236}">
              <a16:creationId xmlns:a16="http://schemas.microsoft.com/office/drawing/2014/main" id="{00000000-0008-0000-0100-00006A000000}"/>
            </a:ext>
          </a:extLst>
        </xdr:cNvPr>
        <xdr:cNvCxnSpPr/>
      </xdr:nvCxnSpPr>
      <xdr:spPr>
        <a:xfrm flipV="1">
          <a:off x="1270000" y="44767500"/>
          <a:ext cx="63500" cy="16933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317500</xdr:colOff>
      <xdr:row>143</xdr:row>
      <xdr:rowOff>21167</xdr:rowOff>
    </xdr:from>
    <xdr:to>
      <xdr:col>3</xdr:col>
      <xdr:colOff>338667</xdr:colOff>
      <xdr:row>143</xdr:row>
      <xdr:rowOff>158750</xdr:rowOff>
    </xdr:to>
    <xdr:cxnSp macro="">
      <xdr:nvCxnSpPr>
        <xdr:cNvPr id="108" name="Straight Arrow Connector 107">
          <a:extLst>
            <a:ext uri="{FF2B5EF4-FFF2-40B4-BE49-F238E27FC236}">
              <a16:creationId xmlns:a16="http://schemas.microsoft.com/office/drawing/2014/main" id="{00000000-0008-0000-0100-00006C000000}"/>
            </a:ext>
          </a:extLst>
        </xdr:cNvPr>
        <xdr:cNvCxnSpPr/>
      </xdr:nvCxnSpPr>
      <xdr:spPr>
        <a:xfrm flipV="1">
          <a:off x="2550583" y="44756917"/>
          <a:ext cx="21167" cy="1375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518583</xdr:colOff>
      <xdr:row>143</xdr:row>
      <xdr:rowOff>42333</xdr:rowOff>
    </xdr:from>
    <xdr:to>
      <xdr:col>4</xdr:col>
      <xdr:colOff>550333</xdr:colOff>
      <xdr:row>144</xdr:row>
      <xdr:rowOff>95250</xdr:rowOff>
    </xdr:to>
    <xdr:cxnSp macro="">
      <xdr:nvCxnSpPr>
        <xdr:cNvPr id="110" name="Straight Arrow Connector 109">
          <a:extLst>
            <a:ext uri="{FF2B5EF4-FFF2-40B4-BE49-F238E27FC236}">
              <a16:creationId xmlns:a16="http://schemas.microsoft.com/office/drawing/2014/main" id="{00000000-0008-0000-0100-00006E000000}"/>
            </a:ext>
          </a:extLst>
        </xdr:cNvPr>
        <xdr:cNvCxnSpPr/>
      </xdr:nvCxnSpPr>
      <xdr:spPr>
        <a:xfrm flipV="1">
          <a:off x="3365500" y="44778083"/>
          <a:ext cx="31750" cy="24341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338667</xdr:colOff>
      <xdr:row>143</xdr:row>
      <xdr:rowOff>116417</xdr:rowOff>
    </xdr:from>
    <xdr:to>
      <xdr:col>5</xdr:col>
      <xdr:colOff>359834</xdr:colOff>
      <xdr:row>147</xdr:row>
      <xdr:rowOff>0</xdr:rowOff>
    </xdr:to>
    <xdr:cxnSp macro="">
      <xdr:nvCxnSpPr>
        <xdr:cNvPr id="112" name="Straight Arrow Connector 111">
          <a:extLst>
            <a:ext uri="{FF2B5EF4-FFF2-40B4-BE49-F238E27FC236}">
              <a16:creationId xmlns:a16="http://schemas.microsoft.com/office/drawing/2014/main" id="{00000000-0008-0000-0100-000070000000}"/>
            </a:ext>
          </a:extLst>
        </xdr:cNvPr>
        <xdr:cNvCxnSpPr/>
      </xdr:nvCxnSpPr>
      <xdr:spPr>
        <a:xfrm flipV="1">
          <a:off x="3937000" y="44852167"/>
          <a:ext cx="21167" cy="6455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592666</xdr:colOff>
      <xdr:row>143</xdr:row>
      <xdr:rowOff>10583</xdr:rowOff>
    </xdr:from>
    <xdr:to>
      <xdr:col>7</xdr:col>
      <xdr:colOff>42334</xdr:colOff>
      <xdr:row>144</xdr:row>
      <xdr:rowOff>52917</xdr:rowOff>
    </xdr:to>
    <xdr:cxnSp macro="">
      <xdr:nvCxnSpPr>
        <xdr:cNvPr id="114" name="Straight Arrow Connector 113">
          <a:extLst>
            <a:ext uri="{FF2B5EF4-FFF2-40B4-BE49-F238E27FC236}">
              <a16:creationId xmlns:a16="http://schemas.microsoft.com/office/drawing/2014/main" id="{00000000-0008-0000-0100-000072000000}"/>
            </a:ext>
          </a:extLst>
        </xdr:cNvPr>
        <xdr:cNvCxnSpPr>
          <a:stCxn id="104" idx="0"/>
        </xdr:cNvCxnSpPr>
      </xdr:nvCxnSpPr>
      <xdr:spPr>
        <a:xfrm flipH="1" flipV="1">
          <a:off x="4804833" y="44746333"/>
          <a:ext cx="63501" cy="23283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545042</xdr:colOff>
      <xdr:row>144</xdr:row>
      <xdr:rowOff>80433</xdr:rowOff>
    </xdr:from>
    <xdr:to>
      <xdr:col>17</xdr:col>
      <xdr:colOff>418042</xdr:colOff>
      <xdr:row>147</xdr:row>
      <xdr:rowOff>180975</xdr:rowOff>
    </xdr:to>
    <xdr:sp macro="" textlink="">
      <xdr:nvSpPr>
        <xdr:cNvPr id="116" name="TextBox 115">
          <a:extLst>
            <a:ext uri="{FF2B5EF4-FFF2-40B4-BE49-F238E27FC236}">
              <a16:creationId xmlns:a16="http://schemas.microsoft.com/office/drawing/2014/main" id="{00000000-0008-0000-0100-000074000000}"/>
            </a:ext>
          </a:extLst>
        </xdr:cNvPr>
        <xdr:cNvSpPr txBox="1"/>
      </xdr:nvSpPr>
      <xdr:spPr>
        <a:xfrm>
          <a:off x="5955242" y="29426958"/>
          <a:ext cx="5359400" cy="6720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Click on D143 and see that</a:t>
          </a:r>
          <a:r>
            <a:rPr lang="en-US" sz="1100" baseline="0"/>
            <a:t> the Formula bar number is also </a:t>
          </a:r>
          <a:r>
            <a:rPr lang="en-US" sz="1100" b="1" baseline="0"/>
            <a:t>0.5.  </a:t>
          </a:r>
        </a:p>
        <a:p>
          <a:r>
            <a:rPr lang="en-US" sz="1100" b="0" baseline="0"/>
            <a:t>Note that all of the numbers from D143 to G143 in the formula bar are 0.5</a:t>
          </a:r>
          <a:endParaRPr lang="en-US" sz="1100" b="0"/>
        </a:p>
      </xdr:txBody>
    </xdr:sp>
    <xdr:clientData/>
  </xdr:twoCellAnchor>
  <xdr:twoCellAnchor>
    <xdr:from>
      <xdr:col>8</xdr:col>
      <xdr:colOff>583142</xdr:colOff>
      <xdr:row>150</xdr:row>
      <xdr:rowOff>41275</xdr:rowOff>
    </xdr:from>
    <xdr:to>
      <xdr:col>17</xdr:col>
      <xdr:colOff>382059</xdr:colOff>
      <xdr:row>152</xdr:row>
      <xdr:rowOff>189442</xdr:rowOff>
    </xdr:to>
    <xdr:sp macro="" textlink="">
      <xdr:nvSpPr>
        <xdr:cNvPr id="120" name="TextBox 119">
          <a:extLst>
            <a:ext uri="{FF2B5EF4-FFF2-40B4-BE49-F238E27FC236}">
              <a16:creationId xmlns:a16="http://schemas.microsoft.com/office/drawing/2014/main" id="{00000000-0008-0000-0100-000078000000}"/>
            </a:ext>
          </a:extLst>
        </xdr:cNvPr>
        <xdr:cNvSpPr txBox="1"/>
      </xdr:nvSpPr>
      <xdr:spPr>
        <a:xfrm>
          <a:off x="5993342" y="30530800"/>
          <a:ext cx="5285317" cy="529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Format all of the cells to the right of B143 as percentage formats by using</a:t>
          </a:r>
          <a:r>
            <a:rPr lang="en-US" sz="1100" baseline="0"/>
            <a:t> the </a:t>
          </a:r>
          <a:r>
            <a:rPr lang="en-US" sz="1100"/>
            <a:t> Format Painter.</a:t>
          </a:r>
        </a:p>
      </xdr:txBody>
    </xdr:sp>
    <xdr:clientData/>
  </xdr:twoCellAnchor>
  <xdr:twoCellAnchor>
    <xdr:from>
      <xdr:col>0</xdr:col>
      <xdr:colOff>391583</xdr:colOff>
      <xdr:row>156</xdr:row>
      <xdr:rowOff>63500</xdr:rowOff>
    </xdr:from>
    <xdr:to>
      <xdr:col>15</xdr:col>
      <xdr:colOff>553508</xdr:colOff>
      <xdr:row>156</xdr:row>
      <xdr:rowOff>63500</xdr:rowOff>
    </xdr:to>
    <xdr:cxnSp macro="">
      <xdr:nvCxnSpPr>
        <xdr:cNvPr id="121" name="Straight Connector 120">
          <a:extLst>
            <a:ext uri="{FF2B5EF4-FFF2-40B4-BE49-F238E27FC236}">
              <a16:creationId xmlns:a16="http://schemas.microsoft.com/office/drawing/2014/main" id="{00000000-0008-0000-0100-000079000000}"/>
            </a:ext>
          </a:extLst>
        </xdr:cNvPr>
        <xdr:cNvCxnSpPr/>
      </xdr:nvCxnSpPr>
      <xdr:spPr>
        <a:xfrm>
          <a:off x="391583" y="47275750"/>
          <a:ext cx="98985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190500</xdr:colOff>
      <xdr:row>160</xdr:row>
      <xdr:rowOff>95249</xdr:rowOff>
    </xdr:from>
    <xdr:to>
      <xdr:col>14</xdr:col>
      <xdr:colOff>455083</xdr:colOff>
      <xdr:row>167</xdr:row>
      <xdr:rowOff>84667</xdr:rowOff>
    </xdr:to>
    <xdr:sp macro="" textlink="">
      <xdr:nvSpPr>
        <xdr:cNvPr id="122" name="TextBox 121">
          <a:extLst>
            <a:ext uri="{FF2B5EF4-FFF2-40B4-BE49-F238E27FC236}">
              <a16:creationId xmlns:a16="http://schemas.microsoft.com/office/drawing/2014/main" id="{00000000-0008-0000-0100-00007A000000}"/>
            </a:ext>
          </a:extLst>
        </xdr:cNvPr>
        <xdr:cNvSpPr txBox="1"/>
      </xdr:nvSpPr>
      <xdr:spPr>
        <a:xfrm>
          <a:off x="5630333" y="48069499"/>
          <a:ext cx="3947583" cy="13229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a:t>
          </a:r>
          <a:r>
            <a:rPr lang="en-US" sz="1100" baseline="0"/>
            <a:t> change the format, right click the cell to open a contextual menu.  Choose Format Cells .  </a:t>
          </a:r>
        </a:p>
        <a:p>
          <a:r>
            <a:rPr lang="en-US" sz="1100" baseline="0"/>
            <a:t>The Format Cells Dialog box opens.  </a:t>
          </a:r>
        </a:p>
        <a:p>
          <a:endParaRPr lang="en-US" sz="1100" baseline="0"/>
        </a:p>
        <a:p>
          <a:r>
            <a:rPr lang="en-US" sz="1100" baseline="0"/>
            <a:t>Change the numbers to the format as listed the  column headers to the left.</a:t>
          </a:r>
          <a:endParaRPr lang="en-US" sz="1100"/>
        </a:p>
      </xdr:txBody>
    </xdr:sp>
    <xdr:clientData/>
  </xdr:twoCellAnchor>
  <xdr:twoCellAnchor editAs="oneCell">
    <xdr:from>
      <xdr:col>15</xdr:col>
      <xdr:colOff>264583</xdr:colOff>
      <xdr:row>156</xdr:row>
      <xdr:rowOff>31751</xdr:rowOff>
    </xdr:from>
    <xdr:to>
      <xdr:col>20</xdr:col>
      <xdr:colOff>362373</xdr:colOff>
      <xdr:row>171</xdr:row>
      <xdr:rowOff>118530</xdr:rowOff>
    </xdr:to>
    <xdr:pic>
      <xdr:nvPicPr>
        <xdr:cNvPr id="123" name="Picture 122">
          <a:extLst>
            <a:ext uri="{FF2B5EF4-FFF2-40B4-BE49-F238E27FC236}">
              <a16:creationId xmlns:a16="http://schemas.microsoft.com/office/drawing/2014/main" id="{00000000-0008-0000-0100-00007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001250" y="47244001"/>
          <a:ext cx="3166956" cy="2944279"/>
        </a:xfrm>
        <a:prstGeom prst="rect">
          <a:avLst/>
        </a:prstGeom>
      </xdr:spPr>
    </xdr:pic>
    <xdr:clientData/>
  </xdr:twoCellAnchor>
  <xdr:twoCellAnchor>
    <xdr:from>
      <xdr:col>12</xdr:col>
      <xdr:colOff>63500</xdr:colOff>
      <xdr:row>161</xdr:row>
      <xdr:rowOff>74083</xdr:rowOff>
    </xdr:from>
    <xdr:to>
      <xdr:col>14</xdr:col>
      <xdr:colOff>560917</xdr:colOff>
      <xdr:row>162</xdr:row>
      <xdr:rowOff>169333</xdr:rowOff>
    </xdr:to>
    <xdr:cxnSp macro="">
      <xdr:nvCxnSpPr>
        <xdr:cNvPr id="125" name="Straight Arrow Connector 124">
          <a:extLst>
            <a:ext uri="{FF2B5EF4-FFF2-40B4-BE49-F238E27FC236}">
              <a16:creationId xmlns:a16="http://schemas.microsoft.com/office/drawing/2014/main" id="{00000000-0008-0000-0100-00007D000000}"/>
            </a:ext>
          </a:extLst>
        </xdr:cNvPr>
        <xdr:cNvCxnSpPr/>
      </xdr:nvCxnSpPr>
      <xdr:spPr>
        <a:xfrm flipV="1">
          <a:off x="7958667" y="48238833"/>
          <a:ext cx="1725083" cy="285750"/>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oneCellAnchor>
    <xdr:from>
      <xdr:col>4</xdr:col>
      <xdr:colOff>147314</xdr:colOff>
      <xdr:row>242</xdr:row>
      <xdr:rowOff>160894</xdr:rowOff>
    </xdr:from>
    <xdr:ext cx="5102872" cy="655885"/>
    <xdr:sp macro="" textlink="">
      <xdr:nvSpPr>
        <xdr:cNvPr id="126" name="Rectangle 125">
          <a:extLst>
            <a:ext uri="{FF2B5EF4-FFF2-40B4-BE49-F238E27FC236}">
              <a16:creationId xmlns:a16="http://schemas.microsoft.com/office/drawing/2014/main" id="{00000000-0008-0000-0100-00007E000000}"/>
            </a:ext>
          </a:extLst>
        </xdr:cNvPr>
        <xdr:cNvSpPr/>
      </xdr:nvSpPr>
      <xdr:spPr>
        <a:xfrm>
          <a:off x="2976239" y="54339094"/>
          <a:ext cx="5102872" cy="655885"/>
        </a:xfrm>
        <a:prstGeom prst="rect">
          <a:avLst/>
        </a:prstGeom>
        <a:noFill/>
      </xdr:spPr>
      <xdr:txBody>
        <a:bodyPr wrap="none" lIns="91440" tIns="45720" rIns="91440" bIns="45720">
          <a:spAutoFit/>
        </a:bodyPr>
        <a:lstStyle/>
        <a:p>
          <a:pPr algn="ctr"/>
          <a:r>
            <a:rPr lang="en-US" sz="36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This concludes</a:t>
          </a:r>
          <a:r>
            <a:rPr lang="en-US" sz="3600" b="1" cap="all" spc="0" baseline="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 Day 1B</a:t>
          </a:r>
          <a:endParaRPr lang="en-US" sz="36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endParaRPr>
        </a:p>
      </xdr:txBody>
    </xdr:sp>
    <xdr:clientData/>
  </xdr:oneCellAnchor>
  <xdr:oneCellAnchor>
    <xdr:from>
      <xdr:col>1</xdr:col>
      <xdr:colOff>153145</xdr:colOff>
      <xdr:row>231</xdr:row>
      <xdr:rowOff>76228</xdr:rowOff>
    </xdr:from>
    <xdr:ext cx="9282221" cy="843757"/>
    <xdr:sp macro="" textlink="">
      <xdr:nvSpPr>
        <xdr:cNvPr id="127" name="Rectangle 126">
          <a:extLst>
            <a:ext uri="{FF2B5EF4-FFF2-40B4-BE49-F238E27FC236}">
              <a16:creationId xmlns:a16="http://schemas.microsoft.com/office/drawing/2014/main" id="{00000000-0008-0000-0100-00007F000000}"/>
            </a:ext>
          </a:extLst>
        </xdr:cNvPr>
        <xdr:cNvSpPr/>
      </xdr:nvSpPr>
      <xdr:spPr>
        <a:xfrm>
          <a:off x="766978" y="51288978"/>
          <a:ext cx="9282221" cy="843757"/>
        </a:xfrm>
        <a:prstGeom prst="rect">
          <a:avLst/>
        </a:prstGeom>
        <a:noFill/>
      </xdr:spPr>
      <xdr:txBody>
        <a:bodyPr wrap="none" lIns="91440" tIns="45720" rIns="91440" bIns="45720">
          <a:spAutoFit/>
        </a:bodyPr>
        <a:lstStyle/>
        <a:p>
          <a:pPr algn="ctr"/>
          <a:r>
            <a:rPr lang="en-US" sz="48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Congratulations</a:t>
          </a:r>
          <a:r>
            <a:rPr lang="en-US" sz="4000" b="1" cap="all" spc="0" baseline="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 </a:t>
          </a:r>
          <a:r>
            <a:rPr lang="en-US" sz="40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 </a:t>
          </a:r>
          <a:r>
            <a:rPr lang="en-US" sz="48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you made it!</a:t>
          </a:r>
        </a:p>
      </xdr:txBody>
    </xdr:sp>
    <xdr:clientData/>
  </xdr:oneCellAnchor>
  <xdr:twoCellAnchor>
    <xdr:from>
      <xdr:col>1</xdr:col>
      <xdr:colOff>133350</xdr:colOff>
      <xdr:row>114</xdr:row>
      <xdr:rowOff>171450</xdr:rowOff>
    </xdr:from>
    <xdr:to>
      <xdr:col>7</xdr:col>
      <xdr:colOff>0</xdr:colOff>
      <xdr:row>117</xdr:row>
      <xdr:rowOff>171450</xdr:rowOff>
    </xdr:to>
    <xdr:sp macro="" textlink="">
      <xdr:nvSpPr>
        <xdr:cNvPr id="132" name="TextBox 131">
          <a:extLst>
            <a:ext uri="{FF2B5EF4-FFF2-40B4-BE49-F238E27FC236}">
              <a16:creationId xmlns:a16="http://schemas.microsoft.com/office/drawing/2014/main" id="{00000000-0008-0000-0100-000084000000}"/>
            </a:ext>
          </a:extLst>
        </xdr:cNvPr>
        <xdr:cNvSpPr txBox="1"/>
      </xdr:nvSpPr>
      <xdr:spPr>
        <a:xfrm>
          <a:off x="742950" y="37947600"/>
          <a:ext cx="4057650" cy="5715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lang="en-US" sz="1800"/>
            <a:t>5</a:t>
          </a:r>
          <a:r>
            <a:rPr lang="en-US" sz="1800" baseline="0"/>
            <a:t> more</a:t>
          </a:r>
          <a:r>
            <a:rPr lang="en-US" sz="1800"/>
            <a:t> projects below</a:t>
          </a:r>
        </a:p>
      </xdr:txBody>
    </xdr:sp>
    <xdr:clientData/>
  </xdr:twoCellAnchor>
  <xdr:oneCellAnchor>
    <xdr:from>
      <xdr:col>0</xdr:col>
      <xdr:colOff>177245</xdr:colOff>
      <xdr:row>109</xdr:row>
      <xdr:rowOff>59823</xdr:rowOff>
    </xdr:from>
    <xdr:ext cx="5131918" cy="530658"/>
    <xdr:sp macro="" textlink="">
      <xdr:nvSpPr>
        <xdr:cNvPr id="134" name="Rectangle 133">
          <a:extLst>
            <a:ext uri="{FF2B5EF4-FFF2-40B4-BE49-F238E27FC236}">
              <a16:creationId xmlns:a16="http://schemas.microsoft.com/office/drawing/2014/main" id="{00000000-0008-0000-0100-000086000000}"/>
            </a:ext>
          </a:extLst>
        </xdr:cNvPr>
        <xdr:cNvSpPr/>
      </xdr:nvSpPr>
      <xdr:spPr>
        <a:xfrm>
          <a:off x="177245" y="22681698"/>
          <a:ext cx="5131918" cy="530658"/>
        </a:xfrm>
        <a:prstGeom prst="rect">
          <a:avLst/>
        </a:prstGeom>
        <a:noFill/>
      </xdr:spPr>
      <xdr:txBody>
        <a:bodyPr wrap="none" lIns="91440" tIns="45720" rIns="91440" bIns="45720">
          <a:spAutoFit/>
        </a:bodyPr>
        <a:lstStyle/>
        <a:p>
          <a:pPr algn="ctr"/>
          <a:r>
            <a:rPr lang="en-US" sz="28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You are more than half way</a:t>
          </a:r>
        </a:p>
      </xdr:txBody>
    </xdr:sp>
    <xdr:clientData/>
  </xdr:oneCellAnchor>
  <xdr:twoCellAnchor>
    <xdr:from>
      <xdr:col>10</xdr:col>
      <xdr:colOff>466724</xdr:colOff>
      <xdr:row>173</xdr:row>
      <xdr:rowOff>19048</xdr:rowOff>
    </xdr:from>
    <xdr:to>
      <xdr:col>19</xdr:col>
      <xdr:colOff>0</xdr:colOff>
      <xdr:row>179</xdr:row>
      <xdr:rowOff>104775</xdr:rowOff>
    </xdr:to>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7096124" y="34890073"/>
          <a:ext cx="5019676" cy="12287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Select a cell - go to the </a:t>
          </a:r>
          <a:r>
            <a:rPr lang="en-US" sz="1100" b="1"/>
            <a:t>Delete</a:t>
          </a:r>
          <a:r>
            <a:rPr lang="en-US" sz="1100"/>
            <a:t> button and choose the row or the column button.  This will delete the row</a:t>
          </a:r>
          <a:r>
            <a:rPr lang="en-US" sz="1100" baseline="0"/>
            <a:t> or column that the cell is in.</a:t>
          </a:r>
          <a:endParaRPr lang="en-US" sz="1100"/>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Note:  Same principal</a:t>
          </a:r>
          <a:r>
            <a:rPr lang="en-US" sz="1100" baseline="0">
              <a:solidFill>
                <a:schemeClr val="dk1"/>
              </a:solidFill>
              <a:effectLst/>
              <a:latin typeface="+mn-lt"/>
              <a:ea typeface="+mn-ea"/>
              <a:cs typeface="+mn-cs"/>
            </a:rPr>
            <a:t> for </a:t>
          </a:r>
          <a:r>
            <a:rPr lang="en-US" sz="1100" b="1" baseline="0">
              <a:solidFill>
                <a:schemeClr val="dk1"/>
              </a:solidFill>
              <a:effectLst/>
              <a:latin typeface="+mn-lt"/>
              <a:ea typeface="+mn-ea"/>
              <a:cs typeface="+mn-cs"/>
            </a:rPr>
            <a:t>Insert.</a:t>
          </a:r>
          <a:endParaRPr lang="en-US">
            <a:effectLst/>
          </a:endParaRPr>
        </a:p>
        <a:p>
          <a:endParaRPr lang="en-US" sz="1100"/>
        </a:p>
        <a:p>
          <a:r>
            <a:rPr lang="en-US" sz="1100"/>
            <a:t>Or</a:t>
          </a:r>
          <a:r>
            <a:rPr lang="en-US" sz="1100" baseline="0"/>
            <a:t> s</a:t>
          </a:r>
          <a:r>
            <a:rPr lang="en-US" sz="1100"/>
            <a:t>elect entire</a:t>
          </a:r>
          <a:r>
            <a:rPr lang="en-US" sz="1100" baseline="0"/>
            <a:t> row or rows, then click the delete button on the Home tab.</a:t>
          </a:r>
        </a:p>
        <a:p>
          <a:pPr algn="ctr"/>
          <a:endParaRPr lang="en-US" sz="1100"/>
        </a:p>
      </xdr:txBody>
    </xdr:sp>
    <xdr:clientData/>
  </xdr:twoCellAnchor>
  <xdr:twoCellAnchor>
    <xdr:from>
      <xdr:col>0</xdr:col>
      <xdr:colOff>247650</xdr:colOff>
      <xdr:row>172</xdr:row>
      <xdr:rowOff>114300</xdr:rowOff>
    </xdr:from>
    <xdr:to>
      <xdr:col>15</xdr:col>
      <xdr:colOff>409575</xdr:colOff>
      <xdr:row>172</xdr:row>
      <xdr:rowOff>114300</xdr:rowOff>
    </xdr:to>
    <xdr:cxnSp macro="">
      <xdr:nvCxnSpPr>
        <xdr:cNvPr id="105" name="Straight Connector 104">
          <a:extLst>
            <a:ext uri="{FF2B5EF4-FFF2-40B4-BE49-F238E27FC236}">
              <a16:creationId xmlns:a16="http://schemas.microsoft.com/office/drawing/2014/main" id="{00000000-0008-0000-0100-000069000000}"/>
            </a:ext>
          </a:extLst>
        </xdr:cNvPr>
        <xdr:cNvCxnSpPr/>
      </xdr:nvCxnSpPr>
      <xdr:spPr>
        <a:xfrm>
          <a:off x="247650" y="34794825"/>
          <a:ext cx="9839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16</xdr:col>
      <xdr:colOff>349250</xdr:colOff>
      <xdr:row>104</xdr:row>
      <xdr:rowOff>137582</xdr:rowOff>
    </xdr:from>
    <xdr:to>
      <xdr:col>18</xdr:col>
      <xdr:colOff>412749</xdr:colOff>
      <xdr:row>115</xdr:row>
      <xdr:rowOff>100968</xdr:rowOff>
    </xdr:to>
    <xdr:pic>
      <xdr:nvPicPr>
        <xdr:cNvPr id="98" name="Picture 97">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636250" y="35818232"/>
          <a:ext cx="1282699" cy="2058886"/>
        </a:xfrm>
        <a:prstGeom prst="rect">
          <a:avLst/>
        </a:prstGeom>
      </xdr:spPr>
    </xdr:pic>
    <xdr:clientData/>
  </xdr:twoCellAnchor>
  <xdr:twoCellAnchor>
    <xdr:from>
      <xdr:col>12</xdr:col>
      <xdr:colOff>21167</xdr:colOff>
      <xdr:row>101</xdr:row>
      <xdr:rowOff>95252</xdr:rowOff>
    </xdr:from>
    <xdr:to>
      <xdr:col>17</xdr:col>
      <xdr:colOff>560918</xdr:colOff>
      <xdr:row>103</xdr:row>
      <xdr:rowOff>95252</xdr:rowOff>
    </xdr:to>
    <xdr:sp macro="" textlink="">
      <xdr:nvSpPr>
        <xdr:cNvPr id="107" name="TextBox 106">
          <a:extLst>
            <a:ext uri="{FF2B5EF4-FFF2-40B4-BE49-F238E27FC236}">
              <a16:creationId xmlns:a16="http://schemas.microsoft.com/office/drawing/2014/main" id="{00000000-0008-0000-0100-00006B000000}"/>
            </a:ext>
          </a:extLst>
        </xdr:cNvPr>
        <xdr:cNvSpPr txBox="1"/>
      </xdr:nvSpPr>
      <xdr:spPr>
        <a:xfrm>
          <a:off x="7869767" y="35204402"/>
          <a:ext cx="3587751"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Right click on the</a:t>
          </a:r>
          <a:r>
            <a:rPr lang="en-US" sz="1100" baseline="0"/>
            <a:t> tab Day 1B and  change the tab color</a:t>
          </a:r>
          <a:endParaRPr lang="en-US" sz="1100"/>
        </a:p>
      </xdr:txBody>
    </xdr:sp>
    <xdr:clientData/>
  </xdr:twoCellAnchor>
  <xdr:twoCellAnchor>
    <xdr:from>
      <xdr:col>14</xdr:col>
      <xdr:colOff>268817</xdr:colOff>
      <xdr:row>102</xdr:row>
      <xdr:rowOff>186267</xdr:rowOff>
    </xdr:from>
    <xdr:to>
      <xdr:col>16</xdr:col>
      <xdr:colOff>543983</xdr:colOff>
      <xdr:row>111</xdr:row>
      <xdr:rowOff>27517</xdr:rowOff>
    </xdr:to>
    <xdr:cxnSp macro="">
      <xdr:nvCxnSpPr>
        <xdr:cNvPr id="109" name="Straight Arrow Connector 108">
          <a:extLst>
            <a:ext uri="{FF2B5EF4-FFF2-40B4-BE49-F238E27FC236}">
              <a16:creationId xmlns:a16="http://schemas.microsoft.com/office/drawing/2014/main" id="{00000000-0008-0000-0100-00006D000000}"/>
            </a:ext>
          </a:extLst>
        </xdr:cNvPr>
        <xdr:cNvCxnSpPr/>
      </xdr:nvCxnSpPr>
      <xdr:spPr>
        <a:xfrm>
          <a:off x="9336617" y="35485917"/>
          <a:ext cx="1494366" cy="1555750"/>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9</xdr:col>
      <xdr:colOff>84666</xdr:colOff>
      <xdr:row>115</xdr:row>
      <xdr:rowOff>31751</xdr:rowOff>
    </xdr:from>
    <xdr:to>
      <xdr:col>15</xdr:col>
      <xdr:colOff>52916</xdr:colOff>
      <xdr:row>121</xdr:row>
      <xdr:rowOff>63500</xdr:rowOff>
    </xdr:to>
    <xdr:sp macro="" textlink="">
      <xdr:nvSpPr>
        <xdr:cNvPr id="111" name="TextBox 110">
          <a:extLst>
            <a:ext uri="{FF2B5EF4-FFF2-40B4-BE49-F238E27FC236}">
              <a16:creationId xmlns:a16="http://schemas.microsoft.com/office/drawing/2014/main" id="{00000000-0008-0000-0100-00006F000000}"/>
            </a:ext>
          </a:extLst>
        </xdr:cNvPr>
        <xdr:cNvSpPr txBox="1"/>
      </xdr:nvSpPr>
      <xdr:spPr>
        <a:xfrm>
          <a:off x="6104466" y="37807901"/>
          <a:ext cx="3625850" cy="1174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Add color to all of the tabs</a:t>
          </a:r>
          <a:endParaRPr lang="en-US">
            <a:effectLst/>
          </a:endParaRPr>
        </a:p>
        <a:p>
          <a:r>
            <a:rPr lang="en-US" sz="1100">
              <a:solidFill>
                <a:schemeClr val="dk1"/>
              </a:solidFill>
              <a:effectLst/>
              <a:latin typeface="+mn-lt"/>
              <a:ea typeface="+mn-ea"/>
              <a:cs typeface="+mn-cs"/>
            </a:rPr>
            <a:t>- Rename the  'X' to 'Delete' </a:t>
          </a:r>
        </a:p>
        <a:p>
          <a:r>
            <a:rPr lang="en-US" sz="1100" baseline="0">
              <a:solidFill>
                <a:schemeClr val="dk1"/>
              </a:solidFill>
              <a:effectLst/>
              <a:latin typeface="+mn-lt"/>
              <a:ea typeface="+mn-ea"/>
              <a:cs typeface="+mn-cs"/>
            </a:rPr>
            <a:t>- Add a new worksheet and give it a new name</a:t>
          </a:r>
        </a:p>
        <a:p>
          <a:r>
            <a:rPr lang="en-US" sz="1100" baseline="0">
              <a:solidFill>
                <a:schemeClr val="dk1"/>
              </a:solidFill>
              <a:effectLst/>
              <a:latin typeface="+mn-lt"/>
              <a:ea typeface="+mn-ea"/>
              <a:cs typeface="+mn-cs"/>
            </a:rPr>
            <a:t>- Rearrange the worksheets by dragging the worksheet tabs to the right or left.</a:t>
          </a:r>
        </a:p>
        <a:p>
          <a:r>
            <a:rPr lang="en-US" sz="1100" baseline="0">
              <a:solidFill>
                <a:schemeClr val="dk1"/>
              </a:solidFill>
              <a:effectLst/>
              <a:latin typeface="+mn-lt"/>
              <a:ea typeface="+mn-ea"/>
              <a:cs typeface="+mn-cs"/>
            </a:rPr>
            <a:t>- Delete the 'Delete ' worksheet</a:t>
          </a:r>
        </a:p>
        <a:p>
          <a:endParaRPr lang="en-US">
            <a:effectLst/>
          </a:endParaRPr>
        </a:p>
        <a:p>
          <a:endParaRPr lang="en-US" sz="1100"/>
        </a:p>
      </xdr:txBody>
    </xdr:sp>
    <xdr:clientData/>
  </xdr:twoCellAnchor>
  <xdr:twoCellAnchor>
    <xdr:from>
      <xdr:col>17</xdr:col>
      <xdr:colOff>492125</xdr:colOff>
      <xdr:row>106</xdr:row>
      <xdr:rowOff>44450</xdr:rowOff>
    </xdr:from>
    <xdr:to>
      <xdr:col>19</xdr:col>
      <xdr:colOff>115358</xdr:colOff>
      <xdr:row>106</xdr:row>
      <xdr:rowOff>76200</xdr:rowOff>
    </xdr:to>
    <xdr:cxnSp macro="">
      <xdr:nvCxnSpPr>
        <xdr:cNvPr id="113" name="Straight Arrow Connector 112">
          <a:extLst>
            <a:ext uri="{FF2B5EF4-FFF2-40B4-BE49-F238E27FC236}">
              <a16:creationId xmlns:a16="http://schemas.microsoft.com/office/drawing/2014/main" id="{00000000-0008-0000-0100-000071000000}"/>
            </a:ext>
          </a:extLst>
        </xdr:cNvPr>
        <xdr:cNvCxnSpPr/>
      </xdr:nvCxnSpPr>
      <xdr:spPr>
        <a:xfrm flipH="1">
          <a:off x="11388725" y="36220400"/>
          <a:ext cx="842433" cy="31750"/>
        </a:xfrm>
        <a:prstGeom prst="straightConnector1">
          <a:avLst/>
        </a:prstGeom>
        <a:ln>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17</xdr:col>
      <xdr:colOff>567266</xdr:colOff>
      <xdr:row>107</xdr:row>
      <xdr:rowOff>51859</xdr:rowOff>
    </xdr:from>
    <xdr:to>
      <xdr:col>19</xdr:col>
      <xdr:colOff>137583</xdr:colOff>
      <xdr:row>107</xdr:row>
      <xdr:rowOff>83609</xdr:rowOff>
    </xdr:to>
    <xdr:cxnSp macro="">
      <xdr:nvCxnSpPr>
        <xdr:cNvPr id="115" name="Straight Arrow Connector 114">
          <a:extLst>
            <a:ext uri="{FF2B5EF4-FFF2-40B4-BE49-F238E27FC236}">
              <a16:creationId xmlns:a16="http://schemas.microsoft.com/office/drawing/2014/main" id="{00000000-0008-0000-0100-000073000000}"/>
            </a:ext>
          </a:extLst>
        </xdr:cNvPr>
        <xdr:cNvCxnSpPr/>
      </xdr:nvCxnSpPr>
      <xdr:spPr>
        <a:xfrm flipH="1">
          <a:off x="11463866" y="36418309"/>
          <a:ext cx="789517" cy="31750"/>
        </a:xfrm>
        <a:prstGeom prst="straightConnector1">
          <a:avLst/>
        </a:prstGeom>
        <a:ln>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editAs="oneCell">
    <xdr:from>
      <xdr:col>8</xdr:col>
      <xdr:colOff>342900</xdr:colOff>
      <xdr:row>110</xdr:row>
      <xdr:rowOff>188900</xdr:rowOff>
    </xdr:from>
    <xdr:to>
      <xdr:col>16</xdr:col>
      <xdr:colOff>276225</xdr:colOff>
      <xdr:row>112</xdr:row>
      <xdr:rowOff>104822</xdr:rowOff>
    </xdr:to>
    <xdr:pic>
      <xdr:nvPicPr>
        <xdr:cNvPr id="118" name="Picture 117" descr="Screen Clipping">
          <a:extLst>
            <a:ext uri="{FF2B5EF4-FFF2-40B4-BE49-F238E27FC236}">
              <a16:creationId xmlns:a16="http://schemas.microsoft.com/office/drawing/2014/main" id="{00000000-0008-0000-0100-000076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753100" y="37012550"/>
          <a:ext cx="4810125" cy="296922"/>
        </a:xfrm>
        <a:prstGeom prst="rect">
          <a:avLst/>
        </a:prstGeom>
      </xdr:spPr>
    </xdr:pic>
    <xdr:clientData/>
  </xdr:twoCellAnchor>
  <xdr:twoCellAnchor>
    <xdr:from>
      <xdr:col>13</xdr:col>
      <xdr:colOff>419100</xdr:colOff>
      <xdr:row>106</xdr:row>
      <xdr:rowOff>19051</xdr:rowOff>
    </xdr:from>
    <xdr:to>
      <xdr:col>16</xdr:col>
      <xdr:colOff>66675</xdr:colOff>
      <xdr:row>108</xdr:row>
      <xdr:rowOff>1</xdr:rowOff>
    </xdr:to>
    <xdr:sp macro="" textlink="">
      <xdr:nvSpPr>
        <xdr:cNvPr id="124" name="TextBox 123">
          <a:extLst>
            <a:ext uri="{FF2B5EF4-FFF2-40B4-BE49-F238E27FC236}">
              <a16:creationId xmlns:a16="http://schemas.microsoft.com/office/drawing/2014/main" id="{00000000-0008-0000-0100-00007C000000}"/>
            </a:ext>
          </a:extLst>
        </xdr:cNvPr>
        <xdr:cNvSpPr txBox="1"/>
      </xdr:nvSpPr>
      <xdr:spPr>
        <a:xfrm>
          <a:off x="8877300" y="36080701"/>
          <a:ext cx="1476375"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Add new worksheet</a:t>
          </a:r>
        </a:p>
      </xdr:txBody>
    </xdr:sp>
    <xdr:clientData/>
  </xdr:twoCellAnchor>
  <xdr:twoCellAnchor>
    <xdr:from>
      <xdr:col>15</xdr:col>
      <xdr:colOff>219075</xdr:colOff>
      <xdr:row>108</xdr:row>
      <xdr:rowOff>0</xdr:rowOff>
    </xdr:from>
    <xdr:to>
      <xdr:col>15</xdr:col>
      <xdr:colOff>590550</xdr:colOff>
      <xdr:row>111</xdr:row>
      <xdr:rowOff>38100</xdr:rowOff>
    </xdr:to>
    <xdr:cxnSp macro="">
      <xdr:nvCxnSpPr>
        <xdr:cNvPr id="128" name="Straight Arrow Connector 127">
          <a:extLst>
            <a:ext uri="{FF2B5EF4-FFF2-40B4-BE49-F238E27FC236}">
              <a16:creationId xmlns:a16="http://schemas.microsoft.com/office/drawing/2014/main" id="{00000000-0008-0000-0100-000080000000}"/>
            </a:ext>
          </a:extLst>
        </xdr:cNvPr>
        <xdr:cNvCxnSpPr/>
      </xdr:nvCxnSpPr>
      <xdr:spPr>
        <a:xfrm>
          <a:off x="9896475" y="36556950"/>
          <a:ext cx="371475" cy="6096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104775</xdr:colOff>
      <xdr:row>114</xdr:row>
      <xdr:rowOff>85725</xdr:rowOff>
    </xdr:from>
    <xdr:to>
      <xdr:col>15</xdr:col>
      <xdr:colOff>561975</xdr:colOff>
      <xdr:row>117</xdr:row>
      <xdr:rowOff>123826</xdr:rowOff>
    </xdr:to>
    <xdr:cxnSp macro="">
      <xdr:nvCxnSpPr>
        <xdr:cNvPr id="50" name="Straight Arrow Connector 49">
          <a:extLst>
            <a:ext uri="{FF2B5EF4-FFF2-40B4-BE49-F238E27FC236}">
              <a16:creationId xmlns:a16="http://schemas.microsoft.com/office/drawing/2014/main" id="{00000000-0008-0000-0100-000032000000}"/>
            </a:ext>
          </a:extLst>
        </xdr:cNvPr>
        <xdr:cNvCxnSpPr/>
      </xdr:nvCxnSpPr>
      <xdr:spPr>
        <a:xfrm flipV="1">
          <a:off x="9172575" y="37785675"/>
          <a:ext cx="1066800" cy="60960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11</xdr:col>
      <xdr:colOff>47625</xdr:colOff>
      <xdr:row>213</xdr:row>
      <xdr:rowOff>19050</xdr:rowOff>
    </xdr:from>
    <xdr:to>
      <xdr:col>12</xdr:col>
      <xdr:colOff>361950</xdr:colOff>
      <xdr:row>214</xdr:row>
      <xdr:rowOff>66675</xdr:rowOff>
    </xdr:to>
    <xdr:pic>
      <xdr:nvPicPr>
        <xdr:cNvPr id="117" name="Picture 116">
          <a:extLst>
            <a:ext uri="{FF2B5EF4-FFF2-40B4-BE49-F238E27FC236}">
              <a16:creationId xmlns:a16="http://schemas.microsoft.com/office/drawing/2014/main" id="{00000000-0008-0000-0100-000075000000}"/>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7286625" y="42529125"/>
          <a:ext cx="923925" cy="238125"/>
        </a:xfrm>
        <a:prstGeom prst="rect">
          <a:avLst/>
        </a:prstGeom>
      </xdr:spPr>
    </xdr:pic>
    <xdr:clientData/>
  </xdr:twoCellAnchor>
  <xdr:twoCellAnchor>
    <xdr:from>
      <xdr:col>9</xdr:col>
      <xdr:colOff>85725</xdr:colOff>
      <xdr:row>212</xdr:row>
      <xdr:rowOff>9525</xdr:rowOff>
    </xdr:from>
    <xdr:to>
      <xdr:col>10</xdr:col>
      <xdr:colOff>542925</xdr:colOff>
      <xdr:row>213</xdr:row>
      <xdr:rowOff>142875</xdr:rowOff>
    </xdr:to>
    <xdr:cxnSp macro="">
      <xdr:nvCxnSpPr>
        <xdr:cNvPr id="15" name="Straight Arrow Connector 14">
          <a:extLst>
            <a:ext uri="{FF2B5EF4-FFF2-40B4-BE49-F238E27FC236}">
              <a16:creationId xmlns:a16="http://schemas.microsoft.com/office/drawing/2014/main" id="{8CA93A47-2419-456D-BBBE-CAFC22076F16}"/>
            </a:ext>
          </a:extLst>
        </xdr:cNvPr>
        <xdr:cNvCxnSpPr/>
      </xdr:nvCxnSpPr>
      <xdr:spPr>
        <a:xfrm flipH="1" flipV="1">
          <a:off x="6105525" y="42329100"/>
          <a:ext cx="1066800" cy="32385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8</xdr:col>
      <xdr:colOff>533400</xdr:colOff>
      <xdr:row>65</xdr:row>
      <xdr:rowOff>167640</xdr:rowOff>
    </xdr:from>
    <xdr:to>
      <xdr:col>18</xdr:col>
      <xdr:colOff>22860</xdr:colOff>
      <xdr:row>68</xdr:row>
      <xdr:rowOff>15240</xdr:rowOff>
    </xdr:to>
    <xdr:sp macro="" textlink="">
      <xdr:nvSpPr>
        <xdr:cNvPr id="41" name="TextBox 40">
          <a:extLst>
            <a:ext uri="{FF2B5EF4-FFF2-40B4-BE49-F238E27FC236}">
              <a16:creationId xmlns:a16="http://schemas.microsoft.com/office/drawing/2014/main" id="{4174378F-D9FA-4E9C-BC0E-44193D78F929}"/>
            </a:ext>
          </a:extLst>
        </xdr:cNvPr>
        <xdr:cNvSpPr txBox="1"/>
      </xdr:nvSpPr>
      <xdr:spPr>
        <a:xfrm>
          <a:off x="6088380" y="22768560"/>
          <a:ext cx="5737860" cy="396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Cut</a:t>
          </a:r>
          <a:r>
            <a:rPr lang="en-US" sz="1100" baseline="0"/>
            <a:t> and paste, copy and paste cells to the left</a:t>
          </a:r>
          <a:endParaRPr lang="en-US" sz="1100"/>
        </a:p>
      </xdr:txBody>
    </xdr:sp>
    <xdr:clientData/>
  </xdr:twoCellAnchor>
  <xdr:twoCellAnchor>
    <xdr:from>
      <xdr:col>0</xdr:col>
      <xdr:colOff>426720</xdr:colOff>
      <xdr:row>68</xdr:row>
      <xdr:rowOff>106680</xdr:rowOff>
    </xdr:from>
    <xdr:to>
      <xdr:col>15</xdr:col>
      <xdr:colOff>588645</xdr:colOff>
      <xdr:row>68</xdr:row>
      <xdr:rowOff>106680</xdr:rowOff>
    </xdr:to>
    <xdr:cxnSp macro="">
      <xdr:nvCxnSpPr>
        <xdr:cNvPr id="119" name="Straight Connector 118">
          <a:extLst>
            <a:ext uri="{FF2B5EF4-FFF2-40B4-BE49-F238E27FC236}">
              <a16:creationId xmlns:a16="http://schemas.microsoft.com/office/drawing/2014/main" id="{458BE798-7AA3-4620-9935-9B262BCD1D06}"/>
            </a:ext>
          </a:extLst>
        </xdr:cNvPr>
        <xdr:cNvCxnSpPr/>
      </xdr:nvCxnSpPr>
      <xdr:spPr>
        <a:xfrm>
          <a:off x="426720" y="23073360"/>
          <a:ext cx="1009078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586740</xdr:colOff>
      <xdr:row>79</xdr:row>
      <xdr:rowOff>45720</xdr:rowOff>
    </xdr:from>
    <xdr:to>
      <xdr:col>17</xdr:col>
      <xdr:colOff>358140</xdr:colOff>
      <xdr:row>81</xdr:row>
      <xdr:rowOff>99060</xdr:rowOff>
    </xdr:to>
    <xdr:sp macro="" textlink="">
      <xdr:nvSpPr>
        <xdr:cNvPr id="47" name="TextBox 46">
          <a:extLst>
            <a:ext uri="{FF2B5EF4-FFF2-40B4-BE49-F238E27FC236}">
              <a16:creationId xmlns:a16="http://schemas.microsoft.com/office/drawing/2014/main" id="{7863A26F-149B-4824-9B5B-FB730155E372}"/>
            </a:ext>
          </a:extLst>
        </xdr:cNvPr>
        <xdr:cNvSpPr txBox="1"/>
      </xdr:nvSpPr>
      <xdr:spPr>
        <a:xfrm>
          <a:off x="6141720" y="25024080"/>
          <a:ext cx="5394960"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Select the 10 cells and drag them (as a group) 2 columns to the right</a:t>
          </a:r>
          <a:r>
            <a:rPr lang="en-US"/>
            <a:t> </a:t>
          </a:r>
          <a:endParaRPr lang="en-US" sz="1100"/>
        </a:p>
      </xdr:txBody>
    </xdr:sp>
    <xdr:clientData/>
  </xdr:twoCellAnchor>
  <xdr:twoCellAnchor editAs="oneCell">
    <xdr:from>
      <xdr:col>13</xdr:col>
      <xdr:colOff>344957</xdr:colOff>
      <xdr:row>86</xdr:row>
      <xdr:rowOff>180975</xdr:rowOff>
    </xdr:from>
    <xdr:to>
      <xdr:col>18</xdr:col>
      <xdr:colOff>425174</xdr:colOff>
      <xdr:row>97</xdr:row>
      <xdr:rowOff>134316</xdr:rowOff>
    </xdr:to>
    <xdr:pic>
      <xdr:nvPicPr>
        <xdr:cNvPr id="3" name="Picture 2">
          <a:extLst>
            <a:ext uri="{FF2B5EF4-FFF2-40B4-BE49-F238E27FC236}">
              <a16:creationId xmlns:a16="http://schemas.microsoft.com/office/drawing/2014/main" id="{EA441740-B0E3-6A4F-B756-C70423550DDE}"/>
            </a:ext>
          </a:extLst>
        </xdr:cNvPr>
        <xdr:cNvPicPr>
          <a:picLocks noChangeAspect="1"/>
        </xdr:cNvPicPr>
      </xdr:nvPicPr>
      <xdr:blipFill>
        <a:blip xmlns:r="http://schemas.openxmlformats.org/officeDocument/2006/relationships" r:embed="rId10"/>
        <a:stretch>
          <a:fillRect/>
        </a:stretch>
      </xdr:blipFill>
      <xdr:spPr>
        <a:xfrm>
          <a:off x="8803157" y="18421350"/>
          <a:ext cx="3128217" cy="2048841"/>
        </a:xfrm>
        <a:prstGeom prst="rect">
          <a:avLst/>
        </a:prstGeom>
      </xdr:spPr>
    </xdr:pic>
    <xdr:clientData/>
  </xdr:twoCellAnchor>
  <xdr:twoCellAnchor>
    <xdr:from>
      <xdr:col>0</xdr:col>
      <xdr:colOff>228600</xdr:colOff>
      <xdr:row>185</xdr:row>
      <xdr:rowOff>161925</xdr:rowOff>
    </xdr:from>
    <xdr:to>
      <xdr:col>15</xdr:col>
      <xdr:colOff>390525</xdr:colOff>
      <xdr:row>185</xdr:row>
      <xdr:rowOff>161925</xdr:rowOff>
    </xdr:to>
    <xdr:cxnSp macro="">
      <xdr:nvCxnSpPr>
        <xdr:cNvPr id="13" name="Straight Connector 12">
          <a:extLst>
            <a:ext uri="{FF2B5EF4-FFF2-40B4-BE49-F238E27FC236}">
              <a16:creationId xmlns:a16="http://schemas.microsoft.com/office/drawing/2014/main" id="{A966D142-0125-40A3-958C-C3796DCBDAF4}"/>
            </a:ext>
          </a:extLst>
        </xdr:cNvPr>
        <xdr:cNvCxnSpPr/>
      </xdr:nvCxnSpPr>
      <xdr:spPr>
        <a:xfrm>
          <a:off x="228600" y="37318950"/>
          <a:ext cx="9839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76199</xdr:colOff>
      <xdr:row>202</xdr:row>
      <xdr:rowOff>176211</xdr:rowOff>
    </xdr:from>
    <xdr:to>
      <xdr:col>7</xdr:col>
      <xdr:colOff>57150</xdr:colOff>
      <xdr:row>205</xdr:row>
      <xdr:rowOff>123824</xdr:rowOff>
    </xdr:to>
    <xdr:sp macro="" textlink="">
      <xdr:nvSpPr>
        <xdr:cNvPr id="14" name="TextBox 13">
          <a:extLst>
            <a:ext uri="{FF2B5EF4-FFF2-40B4-BE49-F238E27FC236}">
              <a16:creationId xmlns:a16="http://schemas.microsoft.com/office/drawing/2014/main" id="{58980D23-25CD-0ABE-2C1B-236308528BFA}"/>
            </a:ext>
          </a:extLst>
        </xdr:cNvPr>
        <xdr:cNvSpPr txBox="1"/>
      </xdr:nvSpPr>
      <xdr:spPr>
        <a:xfrm>
          <a:off x="2295524" y="40590786"/>
          <a:ext cx="2562226" cy="5191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Duplicate the table below</a:t>
          </a:r>
          <a:r>
            <a:rPr lang="en-US"/>
            <a:t> using the steps</a:t>
          </a:r>
          <a:r>
            <a:rPr lang="en-US" baseline="0"/>
            <a:t> on the right</a:t>
          </a:r>
          <a:r>
            <a:rPr lang="en-US"/>
            <a:t>.</a:t>
          </a:r>
          <a:endParaRPr lang="en-US" sz="1100"/>
        </a:p>
      </xdr:txBody>
    </xdr:sp>
    <xdr:clientData/>
  </xdr:twoCellAnchor>
  <xdr:oneCellAnchor>
    <xdr:from>
      <xdr:col>15</xdr:col>
      <xdr:colOff>342900</xdr:colOff>
      <xdr:row>211</xdr:row>
      <xdr:rowOff>142875</xdr:rowOff>
    </xdr:from>
    <xdr:ext cx="184731" cy="264560"/>
    <xdr:sp macro="" textlink="">
      <xdr:nvSpPr>
        <xdr:cNvPr id="16" name="TextBox 15">
          <a:extLst>
            <a:ext uri="{FF2B5EF4-FFF2-40B4-BE49-F238E27FC236}">
              <a16:creationId xmlns:a16="http://schemas.microsoft.com/office/drawing/2014/main" id="{1AD0F8A9-643B-6114-55CB-D707CC3C2E2F}"/>
            </a:ext>
          </a:extLst>
        </xdr:cNvPr>
        <xdr:cNvSpPr txBox="1"/>
      </xdr:nvSpPr>
      <xdr:spPr>
        <a:xfrm>
          <a:off x="10020300" y="3868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10</xdr:col>
      <xdr:colOff>314325</xdr:colOff>
      <xdr:row>203</xdr:row>
      <xdr:rowOff>38099</xdr:rowOff>
    </xdr:from>
    <xdr:to>
      <xdr:col>18</xdr:col>
      <xdr:colOff>219075</xdr:colOff>
      <xdr:row>210</xdr:row>
      <xdr:rowOff>85724</xdr:rowOff>
    </xdr:to>
    <xdr:sp macro="" textlink="">
      <xdr:nvSpPr>
        <xdr:cNvPr id="39" name="TextBox 38">
          <a:extLst>
            <a:ext uri="{FF2B5EF4-FFF2-40B4-BE49-F238E27FC236}">
              <a16:creationId xmlns:a16="http://schemas.microsoft.com/office/drawing/2014/main" id="{5CE7D7D1-747A-D97E-FB06-1DC21107B088}"/>
            </a:ext>
          </a:extLst>
        </xdr:cNvPr>
        <xdr:cNvSpPr txBox="1"/>
      </xdr:nvSpPr>
      <xdr:spPr>
        <a:xfrm>
          <a:off x="6943725" y="40643174"/>
          <a:ext cx="47815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Select and copy only the grey headers of the table.  Copy to space</a:t>
          </a:r>
          <a:r>
            <a:rPr lang="en-US" sz="1100" baseline="0"/>
            <a:t> below</a:t>
          </a:r>
          <a:r>
            <a:rPr lang="en-US" sz="1100"/>
            <a:t>.  Change the background color</a:t>
          </a:r>
          <a:r>
            <a:rPr lang="en-US" sz="1100" baseline="0"/>
            <a:t> of the header.</a:t>
          </a:r>
        </a:p>
        <a:p>
          <a:r>
            <a:rPr lang="en-US" sz="1100" baseline="0"/>
            <a:t>2.  Add borders like the example.</a:t>
          </a:r>
        </a:p>
        <a:p>
          <a:r>
            <a:rPr lang="en-US" sz="1100"/>
            <a:t>3.  </a:t>
          </a:r>
          <a:r>
            <a:rPr lang="en-US" sz="1100" b="0" i="0" u="none" strike="noStrike">
              <a:solidFill>
                <a:schemeClr val="dk1"/>
              </a:solidFill>
              <a:effectLst/>
              <a:latin typeface="+mn-lt"/>
              <a:ea typeface="+mn-ea"/>
              <a:cs typeface="+mn-cs"/>
            </a:rPr>
            <a:t>Increase column width to accommodate needed cell size, </a:t>
          </a:r>
          <a:r>
            <a:rPr lang="en-US"/>
            <a:t>as in column F so that</a:t>
          </a:r>
          <a:r>
            <a:rPr lang="en-US" baseline="0"/>
            <a:t> 'United States' is fully visible</a:t>
          </a:r>
          <a:r>
            <a:rPr lang="en-US"/>
            <a:t>.</a:t>
          </a:r>
        </a:p>
        <a:p>
          <a:r>
            <a:rPr lang="en-US" sz="1100"/>
            <a:t>4.  </a:t>
          </a:r>
          <a:r>
            <a:rPr lang="en-US" sz="1100" b="0" i="0" u="none" strike="noStrike">
              <a:solidFill>
                <a:schemeClr val="dk1"/>
              </a:solidFill>
              <a:effectLst/>
              <a:latin typeface="+mn-lt"/>
              <a:ea typeface="+mn-ea"/>
              <a:cs typeface="+mn-cs"/>
            </a:rPr>
            <a:t>Use</a:t>
          </a:r>
          <a:r>
            <a:rPr lang="en-US" sz="1100" b="1" i="0" u="none" strike="noStrike">
              <a:solidFill>
                <a:schemeClr val="dk1"/>
              </a:solidFill>
              <a:effectLst/>
              <a:latin typeface="+mn-lt"/>
              <a:ea typeface="+mn-ea"/>
              <a:cs typeface="+mn-cs"/>
            </a:rPr>
            <a:t> </a:t>
          </a:r>
          <a:r>
            <a:rPr lang="en-US" sz="1100" b="1" i="0" u="none" strike="noStrike">
              <a:solidFill>
                <a:srgbClr val="FF0000"/>
              </a:solidFill>
              <a:effectLst/>
              <a:latin typeface="+mn-lt"/>
              <a:ea typeface="+mn-ea"/>
              <a:cs typeface="+mn-cs"/>
            </a:rPr>
            <a:t>Ctrl Shift " </a:t>
          </a:r>
          <a:r>
            <a:rPr lang="en-US" sz="1100" b="0" i="0" u="none" strike="noStrike">
              <a:solidFill>
                <a:srgbClr val="FF0000"/>
              </a:solidFill>
              <a:effectLst/>
              <a:latin typeface="+mn-lt"/>
              <a:ea typeface="+mn-ea"/>
              <a:cs typeface="+mn-cs"/>
            </a:rPr>
            <a:t> </a:t>
          </a:r>
          <a:r>
            <a:rPr lang="en-US" sz="1100" b="0" i="0" u="none" strike="noStrike">
              <a:solidFill>
                <a:schemeClr val="dk1"/>
              </a:solidFill>
              <a:effectLst/>
              <a:latin typeface="+mn-lt"/>
              <a:ea typeface="+mn-ea"/>
              <a:cs typeface="+mn-cs"/>
            </a:rPr>
            <a:t>to copy from cell above</a:t>
          </a:r>
          <a:r>
            <a:rPr lang="en-US"/>
            <a:t> to practice saving time with data</a:t>
          </a:r>
          <a:r>
            <a:rPr lang="en-US" baseline="0"/>
            <a:t> input.</a:t>
          </a:r>
          <a:endParaRPr lang="en-US" sz="1100"/>
        </a:p>
      </xdr:txBody>
    </xdr:sp>
    <xdr:clientData/>
  </xdr:twoCellAnchor>
  <xdr:twoCellAnchor>
    <xdr:from>
      <xdr:col>9</xdr:col>
      <xdr:colOff>361950</xdr:colOff>
      <xdr:row>187</xdr:row>
      <xdr:rowOff>57151</xdr:rowOff>
    </xdr:from>
    <xdr:to>
      <xdr:col>16</xdr:col>
      <xdr:colOff>561975</xdr:colOff>
      <xdr:row>193</xdr:row>
      <xdr:rowOff>104776</xdr:rowOff>
    </xdr:to>
    <xdr:sp macro="" textlink="">
      <xdr:nvSpPr>
        <xdr:cNvPr id="66" name="TextBox 65">
          <a:extLst>
            <a:ext uri="{FF2B5EF4-FFF2-40B4-BE49-F238E27FC236}">
              <a16:creationId xmlns:a16="http://schemas.microsoft.com/office/drawing/2014/main" id="{BD0A5237-6EB6-E438-B93E-1A0D83119079}"/>
            </a:ext>
          </a:extLst>
        </xdr:cNvPr>
        <xdr:cNvSpPr txBox="1"/>
      </xdr:nvSpPr>
      <xdr:spPr>
        <a:xfrm>
          <a:off x="6381750" y="37595176"/>
          <a:ext cx="4467225" cy="120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latin typeface="+mn-lt"/>
              <a:ea typeface="+mn-ea"/>
              <a:cs typeface="+mn-cs"/>
            </a:rPr>
            <a:t>Using Borders, from the font section on the Home tab, build a table on the right like the one on the left.   Choose different colors if you wish, but include all of the border and background color elements .  </a:t>
          </a:r>
          <a:endParaRPr lang="en-US" sz="1100"/>
        </a:p>
      </xdr:txBody>
    </xdr:sp>
    <xdr:clientData/>
  </xdr:twoCellAnchor>
  <xdr:twoCellAnchor>
    <xdr:from>
      <xdr:col>0</xdr:col>
      <xdr:colOff>209550</xdr:colOff>
      <xdr:row>201</xdr:row>
      <xdr:rowOff>57150</xdr:rowOff>
    </xdr:from>
    <xdr:to>
      <xdr:col>15</xdr:col>
      <xdr:colOff>514350</xdr:colOff>
      <xdr:row>201</xdr:row>
      <xdr:rowOff>76200</xdr:rowOff>
    </xdr:to>
    <xdr:cxnSp macro="">
      <xdr:nvCxnSpPr>
        <xdr:cNvPr id="78" name="Straight Connector 77">
          <a:extLst>
            <a:ext uri="{FF2B5EF4-FFF2-40B4-BE49-F238E27FC236}">
              <a16:creationId xmlns:a16="http://schemas.microsoft.com/office/drawing/2014/main" id="{3C7D749A-B39E-BA81-8E73-B55D4167F5D8}"/>
            </a:ext>
          </a:extLst>
        </xdr:cNvPr>
        <xdr:cNvCxnSpPr/>
      </xdr:nvCxnSpPr>
      <xdr:spPr>
        <a:xfrm>
          <a:off x="209550" y="40281225"/>
          <a:ext cx="9982200" cy="19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219074</xdr:colOff>
      <xdr:row>6</xdr:row>
      <xdr:rowOff>76199</xdr:rowOff>
    </xdr:from>
    <xdr:to>
      <xdr:col>6</xdr:col>
      <xdr:colOff>419099</xdr:colOff>
      <xdr:row>8</xdr:row>
      <xdr:rowOff>47625</xdr:rowOff>
    </xdr:to>
    <xdr:sp macro="" textlink="">
      <xdr:nvSpPr>
        <xdr:cNvPr id="2" name="Down Arrow 1">
          <a:extLst>
            <a:ext uri="{FF2B5EF4-FFF2-40B4-BE49-F238E27FC236}">
              <a16:creationId xmlns:a16="http://schemas.microsoft.com/office/drawing/2014/main" id="{00000000-0008-0000-0300-000002000000}"/>
            </a:ext>
          </a:extLst>
        </xdr:cNvPr>
        <xdr:cNvSpPr/>
      </xdr:nvSpPr>
      <xdr:spPr>
        <a:xfrm>
          <a:off x="3038474" y="1343024"/>
          <a:ext cx="200025" cy="352426"/>
        </a:xfrm>
        <a:prstGeom prst="down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542926</xdr:colOff>
      <xdr:row>0</xdr:row>
      <xdr:rowOff>47625</xdr:rowOff>
    </xdr:from>
    <xdr:to>
      <xdr:col>17</xdr:col>
      <xdr:colOff>523876</xdr:colOff>
      <xdr:row>11</xdr:row>
      <xdr:rowOff>142875</xdr:rowOff>
    </xdr:to>
    <xdr:pic>
      <xdr:nvPicPr>
        <xdr:cNvPr id="5" name="Picture 4">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91126" y="47625"/>
          <a:ext cx="4857750" cy="2333625"/>
        </a:xfrm>
        <a:prstGeom prst="rect">
          <a:avLst/>
        </a:prstGeom>
        <a:ln>
          <a:solidFill>
            <a:schemeClr val="accent5">
              <a:lumMod val="50000"/>
            </a:schemeClr>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136</xdr:row>
      <xdr:rowOff>2</xdr:rowOff>
    </xdr:from>
    <xdr:to>
      <xdr:col>14</xdr:col>
      <xdr:colOff>350309</xdr:colOff>
      <xdr:row>140</xdr:row>
      <xdr:rowOff>143194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67185" y="27793952"/>
          <a:ext cx="4007909" cy="905192"/>
        </a:xfrm>
        <a:prstGeom prst="rect">
          <a:avLst/>
        </a:prstGeom>
      </xdr:spPr>
    </xdr:pic>
    <xdr:clientData/>
  </xdr:twoCellAnchor>
  <xdr:twoCellAnchor editAs="oneCell">
    <xdr:from>
      <xdr:col>8</xdr:col>
      <xdr:colOff>0</xdr:colOff>
      <xdr:row>106</xdr:row>
      <xdr:rowOff>31750</xdr:rowOff>
    </xdr:from>
    <xdr:to>
      <xdr:col>15</xdr:col>
      <xdr:colOff>325133</xdr:colOff>
      <xdr:row>111</xdr:row>
      <xdr:rowOff>116416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32575" y="22082125"/>
          <a:ext cx="4592333" cy="1037166"/>
        </a:xfrm>
        <a:prstGeom prst="rect">
          <a:avLst/>
        </a:prstGeom>
      </xdr:spPr>
    </xdr:pic>
    <xdr:clientData/>
  </xdr:twoCellAnchor>
  <xdr:twoCellAnchor>
    <xdr:from>
      <xdr:col>0</xdr:col>
      <xdr:colOff>207818</xdr:colOff>
      <xdr:row>40</xdr:row>
      <xdr:rowOff>147205</xdr:rowOff>
    </xdr:from>
    <xdr:to>
      <xdr:col>8</xdr:col>
      <xdr:colOff>0</xdr:colOff>
      <xdr:row>40</xdr:row>
      <xdr:rowOff>147205</xdr:rowOff>
    </xdr:to>
    <xdr:cxnSp macro="">
      <xdr:nvCxnSpPr>
        <xdr:cNvPr id="19" name="Straight Connector 18">
          <a:extLst>
            <a:ext uri="{FF2B5EF4-FFF2-40B4-BE49-F238E27FC236}">
              <a16:creationId xmlns:a16="http://schemas.microsoft.com/office/drawing/2014/main" id="{00000000-0008-0000-0400-000013000000}"/>
            </a:ext>
          </a:extLst>
        </xdr:cNvPr>
        <xdr:cNvCxnSpPr/>
      </xdr:nvCxnSpPr>
      <xdr:spPr>
        <a:xfrm>
          <a:off x="207818" y="7767205"/>
          <a:ext cx="9839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86591</xdr:colOff>
      <xdr:row>57</xdr:row>
      <xdr:rowOff>129886</xdr:rowOff>
    </xdr:from>
    <xdr:to>
      <xdr:col>8</xdr:col>
      <xdr:colOff>0</xdr:colOff>
      <xdr:row>57</xdr:row>
      <xdr:rowOff>129886</xdr:rowOff>
    </xdr:to>
    <xdr:cxnSp macro="">
      <xdr:nvCxnSpPr>
        <xdr:cNvPr id="22" name="Straight Connector 21">
          <a:extLst>
            <a:ext uri="{FF2B5EF4-FFF2-40B4-BE49-F238E27FC236}">
              <a16:creationId xmlns:a16="http://schemas.microsoft.com/office/drawing/2014/main" id="{00000000-0008-0000-0400-000016000000}"/>
            </a:ext>
          </a:extLst>
        </xdr:cNvPr>
        <xdr:cNvCxnSpPr/>
      </xdr:nvCxnSpPr>
      <xdr:spPr>
        <a:xfrm>
          <a:off x="86591" y="11455111"/>
          <a:ext cx="9839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285750</xdr:colOff>
      <xdr:row>68</xdr:row>
      <xdr:rowOff>137583</xdr:rowOff>
    </xdr:from>
    <xdr:to>
      <xdr:col>8</xdr:col>
      <xdr:colOff>0</xdr:colOff>
      <xdr:row>68</xdr:row>
      <xdr:rowOff>137583</xdr:rowOff>
    </xdr:to>
    <xdr:cxnSp macro="">
      <xdr:nvCxnSpPr>
        <xdr:cNvPr id="28" name="Straight Connector 27">
          <a:extLst>
            <a:ext uri="{FF2B5EF4-FFF2-40B4-BE49-F238E27FC236}">
              <a16:creationId xmlns:a16="http://schemas.microsoft.com/office/drawing/2014/main" id="{00000000-0008-0000-0400-00001C000000}"/>
            </a:ext>
          </a:extLst>
        </xdr:cNvPr>
        <xdr:cNvCxnSpPr/>
      </xdr:nvCxnSpPr>
      <xdr:spPr>
        <a:xfrm>
          <a:off x="285750" y="14948958"/>
          <a:ext cx="9839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381000</xdr:colOff>
      <xdr:row>81</xdr:row>
      <xdr:rowOff>10583</xdr:rowOff>
    </xdr:from>
    <xdr:to>
      <xdr:col>8</xdr:col>
      <xdr:colOff>0</xdr:colOff>
      <xdr:row>81</xdr:row>
      <xdr:rowOff>10583</xdr:rowOff>
    </xdr:to>
    <xdr:cxnSp macro="">
      <xdr:nvCxnSpPr>
        <xdr:cNvPr id="30" name="Straight Connector 29">
          <a:extLst>
            <a:ext uri="{FF2B5EF4-FFF2-40B4-BE49-F238E27FC236}">
              <a16:creationId xmlns:a16="http://schemas.microsoft.com/office/drawing/2014/main" id="{00000000-0008-0000-0400-00001E000000}"/>
            </a:ext>
          </a:extLst>
        </xdr:cNvPr>
        <xdr:cNvCxnSpPr/>
      </xdr:nvCxnSpPr>
      <xdr:spPr>
        <a:xfrm>
          <a:off x="381000" y="17298458"/>
          <a:ext cx="9839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8</xdr:col>
      <xdr:colOff>0</xdr:colOff>
      <xdr:row>90</xdr:row>
      <xdr:rowOff>63499</xdr:rowOff>
    </xdr:from>
    <xdr:to>
      <xdr:col>14</xdr:col>
      <xdr:colOff>419770</xdr:colOff>
      <xdr:row>95</xdr:row>
      <xdr:rowOff>84665</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98734" y="19065874"/>
          <a:ext cx="4077370" cy="973666"/>
        </a:xfrm>
        <a:prstGeom prst="rect">
          <a:avLst/>
        </a:prstGeom>
      </xdr:spPr>
    </xdr:pic>
    <xdr:clientData/>
  </xdr:twoCellAnchor>
  <xdr:twoCellAnchor>
    <xdr:from>
      <xdr:col>0</xdr:col>
      <xdr:colOff>476249</xdr:colOff>
      <xdr:row>98</xdr:row>
      <xdr:rowOff>127000</xdr:rowOff>
    </xdr:from>
    <xdr:to>
      <xdr:col>8</xdr:col>
      <xdr:colOff>0</xdr:colOff>
      <xdr:row>98</xdr:row>
      <xdr:rowOff>127000</xdr:rowOff>
    </xdr:to>
    <xdr:cxnSp macro="">
      <xdr:nvCxnSpPr>
        <xdr:cNvPr id="39" name="Straight Connector 38">
          <a:extLst>
            <a:ext uri="{FF2B5EF4-FFF2-40B4-BE49-F238E27FC236}">
              <a16:creationId xmlns:a16="http://schemas.microsoft.com/office/drawing/2014/main" id="{00000000-0008-0000-0400-000027000000}"/>
            </a:ext>
          </a:extLst>
        </xdr:cNvPr>
        <xdr:cNvCxnSpPr/>
      </xdr:nvCxnSpPr>
      <xdr:spPr>
        <a:xfrm>
          <a:off x="476249" y="20653375"/>
          <a:ext cx="98350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381000</xdr:colOff>
      <xdr:row>121</xdr:row>
      <xdr:rowOff>0</xdr:rowOff>
    </xdr:from>
    <xdr:to>
      <xdr:col>8</xdr:col>
      <xdr:colOff>0</xdr:colOff>
      <xdr:row>121</xdr:row>
      <xdr:rowOff>0</xdr:rowOff>
    </xdr:to>
    <xdr:cxnSp macro="">
      <xdr:nvCxnSpPr>
        <xdr:cNvPr id="43" name="Straight Connector 42">
          <a:extLst>
            <a:ext uri="{FF2B5EF4-FFF2-40B4-BE49-F238E27FC236}">
              <a16:creationId xmlns:a16="http://schemas.microsoft.com/office/drawing/2014/main" id="{00000000-0008-0000-0400-00002B000000}"/>
            </a:ext>
          </a:extLst>
        </xdr:cNvPr>
        <xdr:cNvCxnSpPr/>
      </xdr:nvCxnSpPr>
      <xdr:spPr>
        <a:xfrm>
          <a:off x="381000" y="24936450"/>
          <a:ext cx="9839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370416</xdr:colOff>
      <xdr:row>132</xdr:row>
      <xdr:rowOff>137583</xdr:rowOff>
    </xdr:from>
    <xdr:to>
      <xdr:col>8</xdr:col>
      <xdr:colOff>0</xdr:colOff>
      <xdr:row>132</xdr:row>
      <xdr:rowOff>137583</xdr:rowOff>
    </xdr:to>
    <xdr:cxnSp macro="">
      <xdr:nvCxnSpPr>
        <xdr:cNvPr id="47" name="Straight Connector 46">
          <a:extLst>
            <a:ext uri="{FF2B5EF4-FFF2-40B4-BE49-F238E27FC236}">
              <a16:creationId xmlns:a16="http://schemas.microsoft.com/office/drawing/2014/main" id="{00000000-0008-0000-0400-00002F000000}"/>
            </a:ext>
          </a:extLst>
        </xdr:cNvPr>
        <xdr:cNvCxnSpPr/>
      </xdr:nvCxnSpPr>
      <xdr:spPr>
        <a:xfrm>
          <a:off x="370416" y="27169533"/>
          <a:ext cx="9839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306917</xdr:colOff>
      <xdr:row>159</xdr:row>
      <xdr:rowOff>63500</xdr:rowOff>
    </xdr:from>
    <xdr:to>
      <xdr:col>8</xdr:col>
      <xdr:colOff>0</xdr:colOff>
      <xdr:row>159</xdr:row>
      <xdr:rowOff>63500</xdr:rowOff>
    </xdr:to>
    <xdr:cxnSp macro="">
      <xdr:nvCxnSpPr>
        <xdr:cNvPr id="52" name="Straight Connector 51">
          <a:extLst>
            <a:ext uri="{FF2B5EF4-FFF2-40B4-BE49-F238E27FC236}">
              <a16:creationId xmlns:a16="http://schemas.microsoft.com/office/drawing/2014/main" id="{00000000-0008-0000-0400-000034000000}"/>
            </a:ext>
          </a:extLst>
        </xdr:cNvPr>
        <xdr:cNvCxnSpPr/>
      </xdr:nvCxnSpPr>
      <xdr:spPr>
        <a:xfrm>
          <a:off x="916517" y="32238950"/>
          <a:ext cx="9839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8</xdr:col>
      <xdr:colOff>0</xdr:colOff>
      <xdr:row>168</xdr:row>
      <xdr:rowOff>10584</xdr:rowOff>
    </xdr:from>
    <xdr:to>
      <xdr:col>10</xdr:col>
      <xdr:colOff>434975</xdr:colOff>
      <xdr:row>169</xdr:row>
      <xdr:rowOff>48684</xdr:rowOff>
    </xdr:to>
    <xdr:pic>
      <xdr:nvPicPr>
        <xdr:cNvPr id="54" name="Picture 53">
          <a:extLst>
            <a:ext uri="{FF2B5EF4-FFF2-40B4-BE49-F238E27FC236}">
              <a16:creationId xmlns:a16="http://schemas.microsoft.com/office/drawing/2014/main" id="{00000000-0008-0000-0400-00003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722784" y="33900534"/>
          <a:ext cx="1654175" cy="228600"/>
        </a:xfrm>
        <a:prstGeom prst="rect">
          <a:avLst/>
        </a:prstGeom>
      </xdr:spPr>
    </xdr:pic>
    <xdr:clientData/>
  </xdr:twoCellAnchor>
  <xdr:twoCellAnchor>
    <xdr:from>
      <xdr:col>1</xdr:col>
      <xdr:colOff>402167</xdr:colOff>
      <xdr:row>173</xdr:row>
      <xdr:rowOff>10579</xdr:rowOff>
    </xdr:from>
    <xdr:to>
      <xdr:col>8</xdr:col>
      <xdr:colOff>0</xdr:colOff>
      <xdr:row>173</xdr:row>
      <xdr:rowOff>10579</xdr:rowOff>
    </xdr:to>
    <xdr:cxnSp macro="">
      <xdr:nvCxnSpPr>
        <xdr:cNvPr id="55" name="Straight Connector 54">
          <a:extLst>
            <a:ext uri="{FF2B5EF4-FFF2-40B4-BE49-F238E27FC236}">
              <a16:creationId xmlns:a16="http://schemas.microsoft.com/office/drawing/2014/main" id="{00000000-0008-0000-0400-000037000000}"/>
            </a:ext>
          </a:extLst>
        </xdr:cNvPr>
        <xdr:cNvCxnSpPr/>
      </xdr:nvCxnSpPr>
      <xdr:spPr>
        <a:xfrm>
          <a:off x="1011767" y="34853029"/>
          <a:ext cx="9839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8</xdr:col>
      <xdr:colOff>0</xdr:colOff>
      <xdr:row>177</xdr:row>
      <xdr:rowOff>137582</xdr:rowOff>
    </xdr:from>
    <xdr:to>
      <xdr:col>10</xdr:col>
      <xdr:colOff>63499</xdr:colOff>
      <xdr:row>188</xdr:row>
      <xdr:rowOff>100968</xdr:rowOff>
    </xdr:to>
    <xdr:pic>
      <xdr:nvPicPr>
        <xdr:cNvPr id="56" name="Picture 55">
          <a:extLst>
            <a:ext uri="{FF2B5EF4-FFF2-40B4-BE49-F238E27FC236}">
              <a16:creationId xmlns:a16="http://schemas.microsoft.com/office/drawing/2014/main" id="{00000000-0008-0000-0400-00003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636250" y="35742032"/>
          <a:ext cx="1282699" cy="2058886"/>
        </a:xfrm>
        <a:prstGeom prst="rect">
          <a:avLst/>
        </a:prstGeom>
      </xdr:spPr>
    </xdr:pic>
    <xdr:clientData/>
  </xdr:twoCellAnchor>
  <xdr:twoCellAnchor editAs="oneCell">
    <xdr:from>
      <xdr:col>8</xdr:col>
      <xdr:colOff>0</xdr:colOff>
      <xdr:row>184</xdr:row>
      <xdr:rowOff>127000</xdr:rowOff>
    </xdr:from>
    <xdr:to>
      <xdr:col>15</xdr:col>
      <xdr:colOff>328718</xdr:colOff>
      <xdr:row>185</xdr:row>
      <xdr:rowOff>174625</xdr:rowOff>
    </xdr:to>
    <xdr:pic>
      <xdr:nvPicPr>
        <xdr:cNvPr id="57" name="Picture 56">
          <a:extLst>
            <a:ext uri="{FF2B5EF4-FFF2-40B4-BE49-F238E27FC236}">
              <a16:creationId xmlns:a16="http://schemas.microsoft.com/office/drawing/2014/main" id="{00000000-0008-0000-0400-000039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854700" y="37064950"/>
          <a:ext cx="4595918" cy="238125"/>
        </a:xfrm>
        <a:prstGeom prst="rect">
          <a:avLst/>
        </a:prstGeom>
      </xdr:spPr>
    </xdr:pic>
    <xdr:clientData/>
  </xdr:twoCellAnchor>
  <xdr:oneCellAnchor>
    <xdr:from>
      <xdr:col>1</xdr:col>
      <xdr:colOff>916398</xdr:colOff>
      <xdr:row>177</xdr:row>
      <xdr:rowOff>10611</xdr:rowOff>
    </xdr:from>
    <xdr:ext cx="2745560" cy="781111"/>
    <xdr:sp macro="" textlink="">
      <xdr:nvSpPr>
        <xdr:cNvPr id="63" name="Rectangle 62">
          <a:extLst>
            <a:ext uri="{FF2B5EF4-FFF2-40B4-BE49-F238E27FC236}">
              <a16:creationId xmlns:a16="http://schemas.microsoft.com/office/drawing/2014/main" id="{00000000-0008-0000-0400-00003F000000}"/>
            </a:ext>
          </a:extLst>
        </xdr:cNvPr>
        <xdr:cNvSpPr/>
      </xdr:nvSpPr>
      <xdr:spPr>
        <a:xfrm>
          <a:off x="1525998" y="35615061"/>
          <a:ext cx="2745560" cy="781111"/>
        </a:xfrm>
        <a:prstGeom prst="rect">
          <a:avLst/>
        </a:prstGeom>
        <a:noFill/>
      </xdr:spPr>
      <xdr:txBody>
        <a:bodyPr wrap="none" lIns="91440" tIns="45720" rIns="91440" bIns="45720">
          <a:spAutoFit/>
        </a:bodyPr>
        <a:lstStyle/>
        <a:p>
          <a:pPr algn="ctr"/>
          <a:r>
            <a:rPr lang="en-US" sz="44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Have fun </a:t>
          </a:r>
        </a:p>
      </xdr:txBody>
    </xdr:sp>
    <xdr:clientData/>
  </xdr:oneCellAnchor>
  <xdr:twoCellAnchor>
    <xdr:from>
      <xdr:col>0</xdr:col>
      <xdr:colOff>381001</xdr:colOff>
      <xdr:row>197</xdr:row>
      <xdr:rowOff>5292</xdr:rowOff>
    </xdr:from>
    <xdr:to>
      <xdr:col>8</xdr:col>
      <xdr:colOff>0</xdr:colOff>
      <xdr:row>197</xdr:row>
      <xdr:rowOff>5292</xdr:rowOff>
    </xdr:to>
    <xdr:cxnSp macro="">
      <xdr:nvCxnSpPr>
        <xdr:cNvPr id="65" name="Straight Connector 64">
          <a:extLst>
            <a:ext uri="{FF2B5EF4-FFF2-40B4-BE49-F238E27FC236}">
              <a16:creationId xmlns:a16="http://schemas.microsoft.com/office/drawing/2014/main" id="{00000000-0008-0000-0400-000041000000}"/>
            </a:ext>
          </a:extLst>
        </xdr:cNvPr>
        <xdr:cNvCxnSpPr/>
      </xdr:nvCxnSpPr>
      <xdr:spPr>
        <a:xfrm>
          <a:off x="381001" y="39419742"/>
          <a:ext cx="9839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8</xdr:col>
      <xdr:colOff>0</xdr:colOff>
      <xdr:row>198</xdr:row>
      <xdr:rowOff>113241</xdr:rowOff>
    </xdr:from>
    <xdr:to>
      <xdr:col>14</xdr:col>
      <xdr:colOff>350308</xdr:colOff>
      <xdr:row>203</xdr:row>
      <xdr:rowOff>65933</xdr:rowOff>
    </xdr:to>
    <xdr:pic>
      <xdr:nvPicPr>
        <xdr:cNvPr id="71" name="Picture 70">
          <a:extLst>
            <a:ext uri="{FF2B5EF4-FFF2-40B4-BE49-F238E27FC236}">
              <a16:creationId xmlns:a16="http://schemas.microsoft.com/office/drawing/2014/main" id="{00000000-0008-0000-04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79243" y="39718191"/>
          <a:ext cx="4007908" cy="905192"/>
        </a:xfrm>
        <a:prstGeom prst="rect">
          <a:avLst/>
        </a:prstGeom>
      </xdr:spPr>
    </xdr:pic>
    <xdr:clientData/>
  </xdr:twoCellAnchor>
  <xdr:twoCellAnchor>
    <xdr:from>
      <xdr:col>0</xdr:col>
      <xdr:colOff>211668</xdr:colOff>
      <xdr:row>218</xdr:row>
      <xdr:rowOff>31748</xdr:rowOff>
    </xdr:from>
    <xdr:to>
      <xdr:col>1</xdr:col>
      <xdr:colOff>963085</xdr:colOff>
      <xdr:row>220</xdr:row>
      <xdr:rowOff>10582</xdr:rowOff>
    </xdr:to>
    <xdr:sp macro="" textlink="">
      <xdr:nvSpPr>
        <xdr:cNvPr id="74" name="TextBox 73">
          <a:extLst>
            <a:ext uri="{FF2B5EF4-FFF2-40B4-BE49-F238E27FC236}">
              <a16:creationId xmlns:a16="http://schemas.microsoft.com/office/drawing/2014/main" id="{00000000-0008-0000-0400-00004A000000}"/>
            </a:ext>
          </a:extLst>
        </xdr:cNvPr>
        <xdr:cNvSpPr txBox="1"/>
      </xdr:nvSpPr>
      <xdr:spPr>
        <a:xfrm>
          <a:off x="211668" y="43846748"/>
          <a:ext cx="1361017" cy="359834"/>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Percentage</a:t>
          </a:r>
          <a:r>
            <a:rPr lang="en-US" sz="1100" baseline="0"/>
            <a:t> format</a:t>
          </a:r>
          <a:endParaRPr lang="en-US" sz="1100"/>
        </a:p>
      </xdr:txBody>
    </xdr:sp>
    <xdr:clientData/>
  </xdr:twoCellAnchor>
  <xdr:twoCellAnchor>
    <xdr:from>
      <xdr:col>2</xdr:col>
      <xdr:colOff>232833</xdr:colOff>
      <xdr:row>218</xdr:row>
      <xdr:rowOff>10582</xdr:rowOff>
    </xdr:from>
    <xdr:to>
      <xdr:col>3</xdr:col>
      <xdr:colOff>529167</xdr:colOff>
      <xdr:row>222</xdr:row>
      <xdr:rowOff>169332</xdr:rowOff>
    </xdr:to>
    <xdr:sp macro="" textlink="">
      <xdr:nvSpPr>
        <xdr:cNvPr id="75" name="TextBox 74">
          <a:extLst>
            <a:ext uri="{FF2B5EF4-FFF2-40B4-BE49-F238E27FC236}">
              <a16:creationId xmlns:a16="http://schemas.microsoft.com/office/drawing/2014/main" id="{00000000-0008-0000-0400-00004B000000}"/>
            </a:ext>
          </a:extLst>
        </xdr:cNvPr>
        <xdr:cNvSpPr txBox="1"/>
      </xdr:nvSpPr>
      <xdr:spPr>
        <a:xfrm>
          <a:off x="1842558" y="43825582"/>
          <a:ext cx="905934" cy="92075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lang="en-US" sz="1100"/>
            <a:t>Number format with 2 decimal points</a:t>
          </a:r>
        </a:p>
      </xdr:txBody>
    </xdr:sp>
    <xdr:clientData/>
  </xdr:twoCellAnchor>
  <xdr:twoCellAnchor>
    <xdr:from>
      <xdr:col>4</xdr:col>
      <xdr:colOff>10584</xdr:colOff>
      <xdr:row>218</xdr:row>
      <xdr:rowOff>148166</xdr:rowOff>
    </xdr:from>
    <xdr:to>
      <xdr:col>5</xdr:col>
      <xdr:colOff>42335</xdr:colOff>
      <xdr:row>221</xdr:row>
      <xdr:rowOff>84666</xdr:rowOff>
    </xdr:to>
    <xdr:sp macro="" textlink="">
      <xdr:nvSpPr>
        <xdr:cNvPr id="76" name="TextBox 75">
          <a:extLst>
            <a:ext uri="{FF2B5EF4-FFF2-40B4-BE49-F238E27FC236}">
              <a16:creationId xmlns:a16="http://schemas.microsoft.com/office/drawing/2014/main" id="{00000000-0008-0000-0400-00004C000000}"/>
            </a:ext>
          </a:extLst>
        </xdr:cNvPr>
        <xdr:cNvSpPr txBox="1"/>
      </xdr:nvSpPr>
      <xdr:spPr>
        <a:xfrm>
          <a:off x="2839509" y="43963166"/>
          <a:ext cx="784226" cy="5080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r>
            <a:rPr lang="en-US" sz="1100"/>
            <a:t>Fraction Format</a:t>
          </a:r>
        </a:p>
      </xdr:txBody>
    </xdr:sp>
    <xdr:clientData/>
  </xdr:twoCellAnchor>
  <xdr:twoCellAnchor>
    <xdr:from>
      <xdr:col>4</xdr:col>
      <xdr:colOff>687916</xdr:colOff>
      <xdr:row>221</xdr:row>
      <xdr:rowOff>63500</xdr:rowOff>
    </xdr:from>
    <xdr:to>
      <xdr:col>6</xdr:col>
      <xdr:colOff>169333</xdr:colOff>
      <xdr:row>223</xdr:row>
      <xdr:rowOff>148167</xdr:rowOff>
    </xdr:to>
    <xdr:sp macro="" textlink="">
      <xdr:nvSpPr>
        <xdr:cNvPr id="77" name="TextBox 76">
          <a:extLst>
            <a:ext uri="{FF2B5EF4-FFF2-40B4-BE49-F238E27FC236}">
              <a16:creationId xmlns:a16="http://schemas.microsoft.com/office/drawing/2014/main" id="{00000000-0008-0000-0400-00004D000000}"/>
            </a:ext>
          </a:extLst>
        </xdr:cNvPr>
        <xdr:cNvSpPr txBox="1"/>
      </xdr:nvSpPr>
      <xdr:spPr>
        <a:xfrm>
          <a:off x="3516841" y="44450000"/>
          <a:ext cx="843492" cy="465667"/>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lstStyle/>
        <a:p>
          <a:r>
            <a:rPr lang="en-US" sz="1100"/>
            <a:t>Currency format</a:t>
          </a:r>
        </a:p>
      </xdr:txBody>
    </xdr:sp>
    <xdr:clientData/>
  </xdr:twoCellAnchor>
  <xdr:twoCellAnchor>
    <xdr:from>
      <xdr:col>6</xdr:col>
      <xdr:colOff>74083</xdr:colOff>
      <xdr:row>218</xdr:row>
      <xdr:rowOff>52917</xdr:rowOff>
    </xdr:from>
    <xdr:to>
      <xdr:col>8</xdr:col>
      <xdr:colOff>0</xdr:colOff>
      <xdr:row>227</xdr:row>
      <xdr:rowOff>52917</xdr:rowOff>
    </xdr:to>
    <xdr:sp macro="" textlink="">
      <xdr:nvSpPr>
        <xdr:cNvPr id="78" name="TextBox 77">
          <a:extLst>
            <a:ext uri="{FF2B5EF4-FFF2-40B4-BE49-F238E27FC236}">
              <a16:creationId xmlns:a16="http://schemas.microsoft.com/office/drawing/2014/main" id="{00000000-0008-0000-0400-00004E000000}"/>
            </a:ext>
          </a:extLst>
        </xdr:cNvPr>
        <xdr:cNvSpPr txBox="1"/>
      </xdr:nvSpPr>
      <xdr:spPr>
        <a:xfrm>
          <a:off x="4265083" y="43867917"/>
          <a:ext cx="1155701" cy="171450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lang="en-US" sz="1100"/>
            <a:t>General format: </a:t>
          </a:r>
        </a:p>
        <a:p>
          <a:r>
            <a:rPr lang="en-US" sz="1100"/>
            <a:t>Note</a:t>
          </a:r>
          <a:r>
            <a:rPr lang="en-US" sz="1100" baseline="0"/>
            <a:t> that it rounded up from 0.5 because  it was formatted without anything to the right of the decimal point.</a:t>
          </a:r>
          <a:endParaRPr lang="en-US" sz="1100"/>
        </a:p>
      </xdr:txBody>
    </xdr:sp>
    <xdr:clientData/>
  </xdr:twoCellAnchor>
  <xdr:twoCellAnchor>
    <xdr:from>
      <xdr:col>1</xdr:col>
      <xdr:colOff>656167</xdr:colOff>
      <xdr:row>217</xdr:row>
      <xdr:rowOff>31750</xdr:rowOff>
    </xdr:from>
    <xdr:to>
      <xdr:col>1</xdr:col>
      <xdr:colOff>719667</xdr:colOff>
      <xdr:row>218</xdr:row>
      <xdr:rowOff>10583</xdr:rowOff>
    </xdr:to>
    <xdr:cxnSp macro="">
      <xdr:nvCxnSpPr>
        <xdr:cNvPr id="79" name="Straight Arrow Connector 78">
          <a:extLst>
            <a:ext uri="{FF2B5EF4-FFF2-40B4-BE49-F238E27FC236}">
              <a16:creationId xmlns:a16="http://schemas.microsoft.com/office/drawing/2014/main" id="{00000000-0008-0000-0400-00004F000000}"/>
            </a:ext>
          </a:extLst>
        </xdr:cNvPr>
        <xdr:cNvCxnSpPr/>
      </xdr:nvCxnSpPr>
      <xdr:spPr>
        <a:xfrm flipV="1">
          <a:off x="1265767" y="43656250"/>
          <a:ext cx="63500" cy="16933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317500</xdr:colOff>
      <xdr:row>217</xdr:row>
      <xdr:rowOff>21167</xdr:rowOff>
    </xdr:from>
    <xdr:to>
      <xdr:col>3</xdr:col>
      <xdr:colOff>338667</xdr:colOff>
      <xdr:row>217</xdr:row>
      <xdr:rowOff>158750</xdr:rowOff>
    </xdr:to>
    <xdr:cxnSp macro="">
      <xdr:nvCxnSpPr>
        <xdr:cNvPr id="80" name="Straight Arrow Connector 79">
          <a:extLst>
            <a:ext uri="{FF2B5EF4-FFF2-40B4-BE49-F238E27FC236}">
              <a16:creationId xmlns:a16="http://schemas.microsoft.com/office/drawing/2014/main" id="{00000000-0008-0000-0400-000050000000}"/>
            </a:ext>
          </a:extLst>
        </xdr:cNvPr>
        <xdr:cNvCxnSpPr/>
      </xdr:nvCxnSpPr>
      <xdr:spPr>
        <a:xfrm flipV="1">
          <a:off x="2536825" y="43645667"/>
          <a:ext cx="21167" cy="1375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518583</xdr:colOff>
      <xdr:row>217</xdr:row>
      <xdr:rowOff>42333</xdr:rowOff>
    </xdr:from>
    <xdr:to>
      <xdr:col>4</xdr:col>
      <xdr:colOff>550333</xdr:colOff>
      <xdr:row>218</xdr:row>
      <xdr:rowOff>95250</xdr:rowOff>
    </xdr:to>
    <xdr:cxnSp macro="">
      <xdr:nvCxnSpPr>
        <xdr:cNvPr id="81" name="Straight Arrow Connector 80">
          <a:extLst>
            <a:ext uri="{FF2B5EF4-FFF2-40B4-BE49-F238E27FC236}">
              <a16:creationId xmlns:a16="http://schemas.microsoft.com/office/drawing/2014/main" id="{00000000-0008-0000-0400-000051000000}"/>
            </a:ext>
          </a:extLst>
        </xdr:cNvPr>
        <xdr:cNvCxnSpPr/>
      </xdr:nvCxnSpPr>
      <xdr:spPr>
        <a:xfrm flipV="1">
          <a:off x="3347508" y="43666833"/>
          <a:ext cx="31750" cy="24341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338667</xdr:colOff>
      <xdr:row>217</xdr:row>
      <xdr:rowOff>116417</xdr:rowOff>
    </xdr:from>
    <xdr:to>
      <xdr:col>5</xdr:col>
      <xdr:colOff>359834</xdr:colOff>
      <xdr:row>221</xdr:row>
      <xdr:rowOff>0</xdr:rowOff>
    </xdr:to>
    <xdr:cxnSp macro="">
      <xdr:nvCxnSpPr>
        <xdr:cNvPr id="82" name="Straight Arrow Connector 81">
          <a:extLst>
            <a:ext uri="{FF2B5EF4-FFF2-40B4-BE49-F238E27FC236}">
              <a16:creationId xmlns:a16="http://schemas.microsoft.com/office/drawing/2014/main" id="{00000000-0008-0000-0400-000052000000}"/>
            </a:ext>
          </a:extLst>
        </xdr:cNvPr>
        <xdr:cNvCxnSpPr/>
      </xdr:nvCxnSpPr>
      <xdr:spPr>
        <a:xfrm flipV="1">
          <a:off x="3920067" y="43740917"/>
          <a:ext cx="21167" cy="6455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592666</xdr:colOff>
      <xdr:row>217</xdr:row>
      <xdr:rowOff>10583</xdr:rowOff>
    </xdr:from>
    <xdr:to>
      <xdr:col>7</xdr:col>
      <xdr:colOff>42334</xdr:colOff>
      <xdr:row>218</xdr:row>
      <xdr:rowOff>52917</xdr:rowOff>
    </xdr:to>
    <xdr:cxnSp macro="">
      <xdr:nvCxnSpPr>
        <xdr:cNvPr id="83" name="Straight Arrow Connector 82">
          <a:extLst>
            <a:ext uri="{FF2B5EF4-FFF2-40B4-BE49-F238E27FC236}">
              <a16:creationId xmlns:a16="http://schemas.microsoft.com/office/drawing/2014/main" id="{00000000-0008-0000-0400-000053000000}"/>
            </a:ext>
          </a:extLst>
        </xdr:cNvPr>
        <xdr:cNvCxnSpPr>
          <a:stCxn id="78" idx="0"/>
        </xdr:cNvCxnSpPr>
      </xdr:nvCxnSpPr>
      <xdr:spPr>
        <a:xfrm flipH="1" flipV="1">
          <a:off x="4783666" y="43635083"/>
          <a:ext cx="59268" cy="23283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391583</xdr:colOff>
      <xdr:row>230</xdr:row>
      <xdr:rowOff>63500</xdr:rowOff>
    </xdr:from>
    <xdr:to>
      <xdr:col>8</xdr:col>
      <xdr:colOff>0</xdr:colOff>
      <xdr:row>230</xdr:row>
      <xdr:rowOff>63500</xdr:rowOff>
    </xdr:to>
    <xdr:cxnSp macro="">
      <xdr:nvCxnSpPr>
        <xdr:cNvPr id="86" name="Straight Connector 85">
          <a:extLst>
            <a:ext uri="{FF2B5EF4-FFF2-40B4-BE49-F238E27FC236}">
              <a16:creationId xmlns:a16="http://schemas.microsoft.com/office/drawing/2014/main" id="{00000000-0008-0000-0400-000056000000}"/>
            </a:ext>
          </a:extLst>
        </xdr:cNvPr>
        <xdr:cNvCxnSpPr/>
      </xdr:nvCxnSpPr>
      <xdr:spPr>
        <a:xfrm>
          <a:off x="391583" y="46164500"/>
          <a:ext cx="9839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8</xdr:col>
      <xdr:colOff>0</xdr:colOff>
      <xdr:row>230</xdr:row>
      <xdr:rowOff>31751</xdr:rowOff>
    </xdr:from>
    <xdr:to>
      <xdr:col>13</xdr:col>
      <xdr:colOff>97790</xdr:colOff>
      <xdr:row>245</xdr:row>
      <xdr:rowOff>118530</xdr:rowOff>
    </xdr:to>
    <xdr:pic>
      <xdr:nvPicPr>
        <xdr:cNvPr id="88" name="Picture 87">
          <a:extLst>
            <a:ext uri="{FF2B5EF4-FFF2-40B4-BE49-F238E27FC236}">
              <a16:creationId xmlns:a16="http://schemas.microsoft.com/office/drawing/2014/main" id="{00000000-0008-0000-0400-00005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941983" y="46132751"/>
          <a:ext cx="3145790" cy="2944279"/>
        </a:xfrm>
        <a:prstGeom prst="rect">
          <a:avLst/>
        </a:prstGeom>
      </xdr:spPr>
    </xdr:pic>
    <xdr:clientData/>
  </xdr:twoCellAnchor>
  <xdr:oneCellAnchor>
    <xdr:from>
      <xdr:col>4</xdr:col>
      <xdr:colOff>227241</xdr:colOff>
      <xdr:row>272</xdr:row>
      <xdr:rowOff>160894</xdr:rowOff>
    </xdr:from>
    <xdr:ext cx="4943020" cy="655885"/>
    <xdr:sp macro="" textlink="">
      <xdr:nvSpPr>
        <xdr:cNvPr id="90" name="Rectangle 89">
          <a:extLst>
            <a:ext uri="{FF2B5EF4-FFF2-40B4-BE49-F238E27FC236}">
              <a16:creationId xmlns:a16="http://schemas.microsoft.com/office/drawing/2014/main" id="{00000000-0008-0000-0400-00005A000000}"/>
            </a:ext>
          </a:extLst>
        </xdr:cNvPr>
        <xdr:cNvSpPr/>
      </xdr:nvSpPr>
      <xdr:spPr>
        <a:xfrm>
          <a:off x="3056166" y="54262894"/>
          <a:ext cx="4943020" cy="655885"/>
        </a:xfrm>
        <a:prstGeom prst="rect">
          <a:avLst/>
        </a:prstGeom>
        <a:noFill/>
      </xdr:spPr>
      <xdr:txBody>
        <a:bodyPr wrap="none" lIns="91440" tIns="45720" rIns="91440" bIns="45720">
          <a:spAutoFit/>
        </a:bodyPr>
        <a:lstStyle/>
        <a:p>
          <a:pPr algn="ctr"/>
          <a:r>
            <a:rPr lang="en-US" sz="36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This concludes</a:t>
          </a:r>
          <a:r>
            <a:rPr lang="en-US" sz="3600" b="1" cap="all" spc="0" baseline="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 part 2</a:t>
          </a:r>
          <a:endParaRPr lang="en-US" sz="36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endParaRPr>
        </a:p>
      </xdr:txBody>
    </xdr:sp>
    <xdr:clientData/>
  </xdr:oneCellAnchor>
  <xdr:oneCellAnchor>
    <xdr:from>
      <xdr:col>1</xdr:col>
      <xdr:colOff>153145</xdr:colOff>
      <xdr:row>261</xdr:row>
      <xdr:rowOff>76228</xdr:rowOff>
    </xdr:from>
    <xdr:ext cx="9282221" cy="843757"/>
    <xdr:sp macro="" textlink="">
      <xdr:nvSpPr>
        <xdr:cNvPr id="91" name="Rectangle 90">
          <a:extLst>
            <a:ext uri="{FF2B5EF4-FFF2-40B4-BE49-F238E27FC236}">
              <a16:creationId xmlns:a16="http://schemas.microsoft.com/office/drawing/2014/main" id="{00000000-0008-0000-0400-00005B000000}"/>
            </a:ext>
          </a:extLst>
        </xdr:cNvPr>
        <xdr:cNvSpPr/>
      </xdr:nvSpPr>
      <xdr:spPr>
        <a:xfrm>
          <a:off x="762745" y="52082728"/>
          <a:ext cx="9282221" cy="843757"/>
        </a:xfrm>
        <a:prstGeom prst="rect">
          <a:avLst/>
        </a:prstGeom>
        <a:noFill/>
      </xdr:spPr>
      <xdr:txBody>
        <a:bodyPr wrap="none" lIns="91440" tIns="45720" rIns="91440" bIns="45720">
          <a:spAutoFit/>
        </a:bodyPr>
        <a:lstStyle/>
        <a:p>
          <a:pPr algn="ctr"/>
          <a:r>
            <a:rPr lang="en-US" sz="48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Congratulations</a:t>
          </a:r>
          <a:r>
            <a:rPr lang="en-US" sz="4000" b="1" cap="all" spc="0" baseline="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 </a:t>
          </a:r>
          <a:r>
            <a:rPr lang="en-US" sz="40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 </a:t>
          </a:r>
          <a:r>
            <a:rPr lang="en-US" sz="48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you made it!</a:t>
          </a:r>
        </a:p>
      </xdr:txBody>
    </xdr:sp>
    <xdr:clientData/>
  </xdr:oneCellAnchor>
  <xdr:twoCellAnchor>
    <xdr:from>
      <xdr:col>1</xdr:col>
      <xdr:colOff>133350</xdr:colOff>
      <xdr:row>188</xdr:row>
      <xdr:rowOff>171450</xdr:rowOff>
    </xdr:from>
    <xdr:to>
      <xdr:col>7</xdr:col>
      <xdr:colOff>0</xdr:colOff>
      <xdr:row>191</xdr:row>
      <xdr:rowOff>171450</xdr:rowOff>
    </xdr:to>
    <xdr:sp macro="" textlink="">
      <xdr:nvSpPr>
        <xdr:cNvPr id="92" name="TextBox 91">
          <a:extLst>
            <a:ext uri="{FF2B5EF4-FFF2-40B4-BE49-F238E27FC236}">
              <a16:creationId xmlns:a16="http://schemas.microsoft.com/office/drawing/2014/main" id="{00000000-0008-0000-0400-00005C000000}"/>
            </a:ext>
          </a:extLst>
        </xdr:cNvPr>
        <xdr:cNvSpPr txBox="1"/>
      </xdr:nvSpPr>
      <xdr:spPr>
        <a:xfrm>
          <a:off x="742950" y="37871400"/>
          <a:ext cx="4057650" cy="571500"/>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lang="en-US" sz="1800"/>
            <a:t>Just 3 more projects below</a:t>
          </a:r>
        </a:p>
      </xdr:txBody>
    </xdr:sp>
    <xdr:clientData/>
  </xdr:twoCellAnchor>
  <xdr:oneCellAnchor>
    <xdr:from>
      <xdr:col>0</xdr:col>
      <xdr:colOff>561353</xdr:colOff>
      <xdr:row>183</xdr:row>
      <xdr:rowOff>59823</xdr:rowOff>
    </xdr:from>
    <xdr:ext cx="4363694" cy="593304"/>
    <xdr:sp macro="" textlink="">
      <xdr:nvSpPr>
        <xdr:cNvPr id="93" name="Rectangle 92">
          <a:extLst>
            <a:ext uri="{FF2B5EF4-FFF2-40B4-BE49-F238E27FC236}">
              <a16:creationId xmlns:a16="http://schemas.microsoft.com/office/drawing/2014/main" id="{00000000-0008-0000-0400-00005D000000}"/>
            </a:ext>
          </a:extLst>
        </xdr:cNvPr>
        <xdr:cNvSpPr/>
      </xdr:nvSpPr>
      <xdr:spPr>
        <a:xfrm>
          <a:off x="561353" y="36807273"/>
          <a:ext cx="4363694" cy="593304"/>
        </a:xfrm>
        <a:prstGeom prst="rect">
          <a:avLst/>
        </a:prstGeom>
        <a:noFill/>
      </xdr:spPr>
      <xdr:txBody>
        <a:bodyPr wrap="none" lIns="91440" tIns="45720" rIns="91440" bIns="45720">
          <a:spAutoFit/>
        </a:bodyPr>
        <a:lstStyle/>
        <a:p>
          <a:pPr algn="ctr"/>
          <a:r>
            <a:rPr lang="en-US" sz="32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You are almost done</a:t>
          </a:r>
        </a:p>
      </xdr:txBody>
    </xdr:sp>
    <xdr:clientData/>
  </xdr:oneCellAnchor>
  <xdr:twoCellAnchor>
    <xdr:from>
      <xdr:col>8</xdr:col>
      <xdr:colOff>0</xdr:colOff>
      <xdr:row>248</xdr:row>
      <xdr:rowOff>123825</xdr:rowOff>
    </xdr:from>
    <xdr:to>
      <xdr:col>8</xdr:col>
      <xdr:colOff>352426</xdr:colOff>
      <xdr:row>250</xdr:row>
      <xdr:rowOff>38100</xdr:rowOff>
    </xdr:to>
    <xdr:sp macro="" textlink="">
      <xdr:nvSpPr>
        <xdr:cNvPr id="95" name="TextBox 94">
          <a:extLst>
            <a:ext uri="{FF2B5EF4-FFF2-40B4-BE49-F238E27FC236}">
              <a16:creationId xmlns:a16="http://schemas.microsoft.com/office/drawing/2014/main" id="{00000000-0008-0000-0400-00005F000000}"/>
            </a:ext>
          </a:extLst>
        </xdr:cNvPr>
        <xdr:cNvSpPr txBox="1"/>
      </xdr:nvSpPr>
      <xdr:spPr>
        <a:xfrm>
          <a:off x="10906126" y="49653825"/>
          <a:ext cx="2171700"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Note: Same principal  for columns.</a:t>
          </a:r>
        </a:p>
      </xdr:txBody>
    </xdr:sp>
    <xdr:clientData/>
  </xdr:twoCellAnchor>
  <xdr:twoCellAnchor>
    <xdr:from>
      <xdr:col>8</xdr:col>
      <xdr:colOff>0</xdr:colOff>
      <xdr:row>251</xdr:row>
      <xdr:rowOff>9526</xdr:rowOff>
    </xdr:from>
    <xdr:to>
      <xdr:col>8</xdr:col>
      <xdr:colOff>314325</xdr:colOff>
      <xdr:row>252</xdr:row>
      <xdr:rowOff>104776</xdr:rowOff>
    </xdr:to>
    <xdr:sp macro="" textlink="">
      <xdr:nvSpPr>
        <xdr:cNvPr id="96" name="TextBox 95">
          <a:extLst>
            <a:ext uri="{FF2B5EF4-FFF2-40B4-BE49-F238E27FC236}">
              <a16:creationId xmlns:a16="http://schemas.microsoft.com/office/drawing/2014/main" id="{00000000-0008-0000-0400-000060000000}"/>
            </a:ext>
          </a:extLst>
        </xdr:cNvPr>
        <xdr:cNvSpPr txBox="1"/>
      </xdr:nvSpPr>
      <xdr:spPr>
        <a:xfrm>
          <a:off x="10972800" y="50111026"/>
          <a:ext cx="206692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Note:  Same principal</a:t>
          </a:r>
          <a:r>
            <a:rPr lang="en-US" sz="1000" baseline="0"/>
            <a:t> for </a:t>
          </a:r>
          <a:r>
            <a:rPr lang="en-US" sz="1000" b="1" baseline="0"/>
            <a:t>Insert.</a:t>
          </a:r>
          <a:endParaRPr lang="en-US" sz="1000" b="1"/>
        </a:p>
      </xdr:txBody>
    </xdr:sp>
    <xdr:clientData/>
  </xdr:twoCellAnchor>
  <xdr:twoCellAnchor>
    <xdr:from>
      <xdr:col>0</xdr:col>
      <xdr:colOff>247650</xdr:colOff>
      <xdr:row>246</xdr:row>
      <xdr:rowOff>114300</xdr:rowOff>
    </xdr:from>
    <xdr:to>
      <xdr:col>8</xdr:col>
      <xdr:colOff>0</xdr:colOff>
      <xdr:row>246</xdr:row>
      <xdr:rowOff>114300</xdr:rowOff>
    </xdr:to>
    <xdr:cxnSp macro="">
      <xdr:nvCxnSpPr>
        <xdr:cNvPr id="97" name="Straight Connector 96">
          <a:extLst>
            <a:ext uri="{FF2B5EF4-FFF2-40B4-BE49-F238E27FC236}">
              <a16:creationId xmlns:a16="http://schemas.microsoft.com/office/drawing/2014/main" id="{00000000-0008-0000-0400-000061000000}"/>
            </a:ext>
          </a:extLst>
        </xdr:cNvPr>
        <xdr:cNvCxnSpPr/>
      </xdr:nvCxnSpPr>
      <xdr:spPr>
        <a:xfrm>
          <a:off x="247650" y="49263300"/>
          <a:ext cx="9839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238125</xdr:colOff>
      <xdr:row>1</xdr:row>
      <xdr:rowOff>142875</xdr:rowOff>
    </xdr:from>
    <xdr:to>
      <xdr:col>9</xdr:col>
      <xdr:colOff>314325</xdr:colOff>
      <xdr:row>14</xdr:row>
      <xdr:rowOff>142875</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847725" y="333375"/>
          <a:ext cx="5486400" cy="24765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endParaRPr lang="en-US" sz="1600"/>
        </a:p>
        <a:p>
          <a:r>
            <a:rPr lang="en-US" sz="1600"/>
            <a:t>Right</a:t>
          </a:r>
          <a:r>
            <a:rPr lang="en-US" sz="1600" baseline="0"/>
            <a:t> click the </a:t>
          </a:r>
          <a:r>
            <a:rPr lang="en-US" sz="1600" b="1" baseline="0"/>
            <a:t>X</a:t>
          </a:r>
          <a:r>
            <a:rPr lang="en-US" sz="1600" baseline="0"/>
            <a:t> tab and change/add tab color</a:t>
          </a:r>
        </a:p>
        <a:p>
          <a:endParaRPr lang="en-US" sz="1600" baseline="0"/>
        </a:p>
        <a:p>
          <a:pPr marL="0" marR="0" lvl="0" indent="0" defTabSz="914400" eaLnBrk="1" fontAlgn="auto" latinLnBrk="0" hangingPunct="1">
            <a:lnSpc>
              <a:spcPct val="100000"/>
            </a:lnSpc>
            <a:spcBef>
              <a:spcPts val="0"/>
            </a:spcBef>
            <a:spcAft>
              <a:spcPts val="0"/>
            </a:spcAft>
            <a:buClrTx/>
            <a:buSzTx/>
            <a:buFontTx/>
            <a:buNone/>
            <a:tabLst/>
            <a:defRPr/>
          </a:pPr>
          <a:r>
            <a:rPr lang="en-US" sz="1600">
              <a:solidFill>
                <a:schemeClr val="dk1"/>
              </a:solidFill>
              <a:effectLst/>
              <a:latin typeface="+mn-lt"/>
              <a:ea typeface="+mn-ea"/>
              <a:cs typeface="+mn-cs"/>
            </a:rPr>
            <a:t>Right</a:t>
          </a:r>
          <a:r>
            <a:rPr lang="en-US" sz="1600" baseline="0">
              <a:solidFill>
                <a:schemeClr val="dk1"/>
              </a:solidFill>
              <a:effectLst/>
              <a:latin typeface="+mn-lt"/>
              <a:ea typeface="+mn-ea"/>
              <a:cs typeface="+mn-cs"/>
            </a:rPr>
            <a:t> click the </a:t>
          </a:r>
          <a:r>
            <a:rPr lang="en-US" sz="1600" b="1" baseline="0">
              <a:solidFill>
                <a:schemeClr val="dk1"/>
              </a:solidFill>
              <a:effectLst/>
              <a:latin typeface="+mn-lt"/>
              <a:ea typeface="+mn-ea"/>
              <a:cs typeface="+mn-cs"/>
            </a:rPr>
            <a:t>X</a:t>
          </a:r>
          <a:r>
            <a:rPr lang="en-US" sz="1600" baseline="0">
              <a:solidFill>
                <a:schemeClr val="dk1"/>
              </a:solidFill>
              <a:effectLst/>
              <a:latin typeface="+mn-lt"/>
              <a:ea typeface="+mn-ea"/>
              <a:cs typeface="+mn-cs"/>
            </a:rPr>
            <a:t> tab and rename it to </a:t>
          </a:r>
          <a:r>
            <a:rPr lang="en-US" sz="1600" b="1" baseline="0">
              <a:solidFill>
                <a:schemeClr val="dk1"/>
              </a:solidFill>
              <a:effectLst/>
              <a:latin typeface="+mn-lt"/>
              <a:ea typeface="+mn-ea"/>
              <a:cs typeface="+mn-cs"/>
            </a:rPr>
            <a:t>task.</a:t>
          </a:r>
        </a:p>
        <a:p>
          <a:pPr marL="0" marR="0" lvl="0" indent="0" defTabSz="914400" eaLnBrk="1" fontAlgn="auto" latinLnBrk="0" hangingPunct="1">
            <a:lnSpc>
              <a:spcPct val="100000"/>
            </a:lnSpc>
            <a:spcBef>
              <a:spcPts val="0"/>
            </a:spcBef>
            <a:spcAft>
              <a:spcPts val="0"/>
            </a:spcAft>
            <a:buClrTx/>
            <a:buSzTx/>
            <a:buFontTx/>
            <a:buNone/>
            <a:tabLst/>
            <a:defRPr/>
          </a:pPr>
          <a:endParaRPr lang="en-US" sz="16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600">
              <a:solidFill>
                <a:schemeClr val="dk1"/>
              </a:solidFill>
              <a:effectLst/>
              <a:latin typeface="+mn-lt"/>
              <a:ea typeface="+mn-ea"/>
              <a:cs typeface="+mn-cs"/>
            </a:rPr>
            <a:t>Right</a:t>
          </a:r>
          <a:r>
            <a:rPr lang="en-US" sz="1600" baseline="0">
              <a:solidFill>
                <a:schemeClr val="dk1"/>
              </a:solidFill>
              <a:effectLst/>
              <a:latin typeface="+mn-lt"/>
              <a:ea typeface="+mn-ea"/>
              <a:cs typeface="+mn-cs"/>
            </a:rPr>
            <a:t> click the </a:t>
          </a:r>
          <a:r>
            <a:rPr lang="en-US" sz="1600" b="1" baseline="0">
              <a:solidFill>
                <a:schemeClr val="dk1"/>
              </a:solidFill>
              <a:effectLst/>
              <a:latin typeface="+mn-lt"/>
              <a:ea typeface="+mn-ea"/>
              <a:cs typeface="+mn-cs"/>
            </a:rPr>
            <a:t>task</a:t>
          </a:r>
          <a:r>
            <a:rPr lang="en-US" sz="1600" baseline="0">
              <a:solidFill>
                <a:schemeClr val="dk1"/>
              </a:solidFill>
              <a:effectLst/>
              <a:latin typeface="+mn-lt"/>
              <a:ea typeface="+mn-ea"/>
              <a:cs typeface="+mn-cs"/>
            </a:rPr>
            <a:t> tab and delete the sheet</a:t>
          </a:r>
          <a:endParaRPr lang="en-US" sz="16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28575</xdr:colOff>
      <xdr:row>39</xdr:row>
      <xdr:rowOff>133350</xdr:rowOff>
    </xdr:from>
    <xdr:to>
      <xdr:col>9</xdr:col>
      <xdr:colOff>676275</xdr:colOff>
      <xdr:row>45</xdr:row>
      <xdr:rowOff>47625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362075" y="9010650"/>
          <a:ext cx="7315200" cy="10572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100"/>
            <a:t>Dates,</a:t>
          </a:r>
          <a:r>
            <a:rPr lang="en-US" sz="1100" baseline="0"/>
            <a:t> when formatted as a number instead of a date, will reflect the number of days since 1-1-1900.  So number 1 equals January 1, 1900.  </a:t>
          </a:r>
        </a:p>
        <a:p>
          <a:endParaRPr lang="en-US" sz="1100" baseline="0"/>
        </a:p>
        <a:p>
          <a:r>
            <a:rPr lang="en-US" sz="1100" baseline="0"/>
            <a:t>To add 3 days to a date in cell A3, select another cell and type </a:t>
          </a:r>
          <a:r>
            <a:rPr lang="en-US" sz="1100" b="1" baseline="0">
              <a:solidFill>
                <a:schemeClr val="dk1"/>
              </a:solidFill>
              <a:effectLst/>
              <a:latin typeface="+mn-lt"/>
              <a:ea typeface="+mn-ea"/>
              <a:cs typeface="+mn-cs"/>
            </a:rPr>
            <a:t>=A3+3</a:t>
          </a:r>
          <a:endParaRPr lang="en-US" sz="1100" baseline="0"/>
        </a:p>
        <a:p>
          <a:endParaRPr lang="en-US" sz="1100" baseline="0"/>
        </a:p>
      </xdr:txBody>
    </xdr:sp>
    <xdr:clientData/>
  </xdr:twoCellAnchor>
  <xdr:twoCellAnchor editAs="oneCell">
    <xdr:from>
      <xdr:col>3</xdr:col>
      <xdr:colOff>466725</xdr:colOff>
      <xdr:row>55</xdr:row>
      <xdr:rowOff>85725</xdr:rowOff>
    </xdr:from>
    <xdr:to>
      <xdr:col>7</xdr:col>
      <xdr:colOff>0</xdr:colOff>
      <xdr:row>59</xdr:row>
      <xdr:rowOff>175994</xdr:rowOff>
    </xdr:to>
    <xdr:pic>
      <xdr:nvPicPr>
        <xdr:cNvPr id="3" name="Picture 2" descr="Screen Clippin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52725" y="11296650"/>
          <a:ext cx="3133725" cy="852269"/>
        </a:xfrm>
        <a:prstGeom prst="rect">
          <a:avLst/>
        </a:prstGeom>
      </xdr:spPr>
    </xdr:pic>
    <xdr:clientData/>
  </xdr:twoCellAnchor>
  <xdr:twoCellAnchor editAs="oneCell">
    <xdr:from>
      <xdr:col>3</xdr:col>
      <xdr:colOff>228600</xdr:colOff>
      <xdr:row>90</xdr:row>
      <xdr:rowOff>133350</xdr:rowOff>
    </xdr:from>
    <xdr:to>
      <xdr:col>5</xdr:col>
      <xdr:colOff>219075</xdr:colOff>
      <xdr:row>95</xdr:row>
      <xdr:rowOff>76200</xdr:rowOff>
    </xdr:to>
    <xdr:pic>
      <xdr:nvPicPr>
        <xdr:cNvPr id="4" name="Picture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14600" y="18068925"/>
          <a:ext cx="1895475" cy="895350"/>
        </a:xfrm>
        <a:prstGeom prst="rect">
          <a:avLst/>
        </a:prstGeom>
        <a:ln>
          <a:solidFill>
            <a:schemeClr val="accent3">
              <a:lumMod val="75000"/>
            </a:schemeClr>
          </a:solidFill>
        </a:ln>
      </xdr:spPr>
    </xdr:pic>
    <xdr:clientData/>
  </xdr:twoCellAnchor>
  <xdr:twoCellAnchor>
    <xdr:from>
      <xdr:col>2</xdr:col>
      <xdr:colOff>904875</xdr:colOff>
      <xdr:row>79</xdr:row>
      <xdr:rowOff>180975</xdr:rowOff>
    </xdr:from>
    <xdr:to>
      <xdr:col>7</xdr:col>
      <xdr:colOff>600075</xdr:colOff>
      <xdr:row>86</xdr:row>
      <xdr:rowOff>133350</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2238375" y="16021050"/>
          <a:ext cx="4457700" cy="128587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en-US" sz="1100"/>
            <a:t>- Go to the Formula tab</a:t>
          </a:r>
        </a:p>
        <a:p>
          <a:r>
            <a:rPr lang="en-US" sz="1100"/>
            <a:t>- In the Formula</a:t>
          </a:r>
          <a:r>
            <a:rPr lang="en-US" sz="1100" baseline="0"/>
            <a:t> Auditing section note the Trace Precedents and Trace   Dependents.</a:t>
          </a:r>
        </a:p>
        <a:p>
          <a:r>
            <a:rPr lang="en-US" sz="1100" baseline="0"/>
            <a:t>- Select a cell with a formula then click on either of the above.</a:t>
          </a:r>
        </a:p>
        <a:p>
          <a:endParaRPr lang="en-US" sz="1100" baseline="0"/>
        </a:p>
        <a:p>
          <a:r>
            <a:rPr lang="en-US" sz="1100" baseline="0"/>
            <a:t>To remove arrows click Remove</a:t>
          </a:r>
          <a:endParaRPr lang="en-US" sz="1100"/>
        </a:p>
      </xdr:txBody>
    </xdr:sp>
    <xdr:clientData/>
  </xdr:twoCellAnchor>
  <xdr:twoCellAnchor>
    <xdr:from>
      <xdr:col>2</xdr:col>
      <xdr:colOff>47625</xdr:colOff>
      <xdr:row>59</xdr:row>
      <xdr:rowOff>95250</xdr:rowOff>
    </xdr:from>
    <xdr:to>
      <xdr:col>4</xdr:col>
      <xdr:colOff>238125</xdr:colOff>
      <xdr:row>59</xdr:row>
      <xdr:rowOff>142876</xdr:rowOff>
    </xdr:to>
    <xdr:cxnSp macro="">
      <xdr:nvCxnSpPr>
        <xdr:cNvPr id="6" name="Straight Arrow Connector 5">
          <a:extLst>
            <a:ext uri="{FF2B5EF4-FFF2-40B4-BE49-F238E27FC236}">
              <a16:creationId xmlns:a16="http://schemas.microsoft.com/office/drawing/2014/main" id="{00000000-0008-0000-0500-000006000000}"/>
            </a:ext>
          </a:extLst>
        </xdr:cNvPr>
        <xdr:cNvCxnSpPr/>
      </xdr:nvCxnSpPr>
      <xdr:spPr>
        <a:xfrm flipV="1">
          <a:off x="1381125" y="12068175"/>
          <a:ext cx="2095500" cy="47626"/>
        </a:xfrm>
        <a:prstGeom prst="straightConnector1">
          <a:avLst/>
        </a:prstGeom>
        <a:ln>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editAs="oneCell">
    <xdr:from>
      <xdr:col>4</xdr:col>
      <xdr:colOff>200025</xdr:colOff>
      <xdr:row>62</xdr:row>
      <xdr:rowOff>114301</xdr:rowOff>
    </xdr:from>
    <xdr:to>
      <xdr:col>7</xdr:col>
      <xdr:colOff>352425</xdr:colOff>
      <xdr:row>75</xdr:row>
      <xdr:rowOff>133351</xdr:rowOff>
    </xdr:to>
    <xdr:pic>
      <xdr:nvPicPr>
        <xdr:cNvPr id="7" name="Picture 6">
          <a:extLst>
            <a:ext uri="{FF2B5EF4-FFF2-40B4-BE49-F238E27FC236}">
              <a16:creationId xmlns:a16="http://schemas.microsoft.com/office/drawing/2014/main" id="{00000000-0008-0000-0500-000007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438525" y="12715876"/>
          <a:ext cx="3009900" cy="2495550"/>
        </a:xfrm>
        <a:prstGeom prst="rect">
          <a:avLst/>
        </a:prstGeom>
      </xdr:spPr>
    </xdr:pic>
    <xdr:clientData/>
  </xdr:twoCellAnchor>
  <xdr:twoCellAnchor>
    <xdr:from>
      <xdr:col>3</xdr:col>
      <xdr:colOff>561975</xdr:colOff>
      <xdr:row>64</xdr:row>
      <xdr:rowOff>142875</xdr:rowOff>
    </xdr:from>
    <xdr:to>
      <xdr:col>4</xdr:col>
      <xdr:colOff>180975</xdr:colOff>
      <xdr:row>64</xdr:row>
      <xdr:rowOff>161925</xdr:rowOff>
    </xdr:to>
    <xdr:cxnSp macro="">
      <xdr:nvCxnSpPr>
        <xdr:cNvPr id="8" name="Straight Arrow Connector 7">
          <a:extLst>
            <a:ext uri="{FF2B5EF4-FFF2-40B4-BE49-F238E27FC236}">
              <a16:creationId xmlns:a16="http://schemas.microsoft.com/office/drawing/2014/main" id="{00000000-0008-0000-0500-000008000000}"/>
            </a:ext>
          </a:extLst>
        </xdr:cNvPr>
        <xdr:cNvCxnSpPr/>
      </xdr:nvCxnSpPr>
      <xdr:spPr>
        <a:xfrm>
          <a:off x="2847975" y="13125450"/>
          <a:ext cx="571500" cy="19050"/>
        </a:xfrm>
        <a:prstGeom prst="straightConnector1">
          <a:avLst/>
        </a:prstGeom>
        <a:ln>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xdr:col>
      <xdr:colOff>581025</xdr:colOff>
      <xdr:row>74</xdr:row>
      <xdr:rowOff>114300</xdr:rowOff>
    </xdr:from>
    <xdr:to>
      <xdr:col>4</xdr:col>
      <xdr:colOff>114300</xdr:colOff>
      <xdr:row>74</xdr:row>
      <xdr:rowOff>171450</xdr:rowOff>
    </xdr:to>
    <xdr:cxnSp macro="">
      <xdr:nvCxnSpPr>
        <xdr:cNvPr id="9" name="Straight Arrow Connector 8">
          <a:extLst>
            <a:ext uri="{FF2B5EF4-FFF2-40B4-BE49-F238E27FC236}">
              <a16:creationId xmlns:a16="http://schemas.microsoft.com/office/drawing/2014/main" id="{00000000-0008-0000-0500-000009000000}"/>
            </a:ext>
          </a:extLst>
        </xdr:cNvPr>
        <xdr:cNvCxnSpPr/>
      </xdr:nvCxnSpPr>
      <xdr:spPr>
        <a:xfrm>
          <a:off x="1914525" y="15001875"/>
          <a:ext cx="1438275" cy="57150"/>
        </a:xfrm>
        <a:prstGeom prst="straightConnector1">
          <a:avLst/>
        </a:prstGeom>
        <a:ln>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xdr:col>
      <xdr:colOff>257175</xdr:colOff>
      <xdr:row>80</xdr:row>
      <xdr:rowOff>57150</xdr:rowOff>
    </xdr:from>
    <xdr:to>
      <xdr:col>2</xdr:col>
      <xdr:colOff>819150</xdr:colOff>
      <xdr:row>80</xdr:row>
      <xdr:rowOff>95250</xdr:rowOff>
    </xdr:to>
    <xdr:cxnSp macro="">
      <xdr:nvCxnSpPr>
        <xdr:cNvPr id="10" name="Straight Arrow Connector 9">
          <a:extLst>
            <a:ext uri="{FF2B5EF4-FFF2-40B4-BE49-F238E27FC236}">
              <a16:creationId xmlns:a16="http://schemas.microsoft.com/office/drawing/2014/main" id="{00000000-0008-0000-0500-00000A000000}"/>
            </a:ext>
          </a:extLst>
        </xdr:cNvPr>
        <xdr:cNvCxnSpPr/>
      </xdr:nvCxnSpPr>
      <xdr:spPr>
        <a:xfrm>
          <a:off x="1590675" y="16087725"/>
          <a:ext cx="561975" cy="38100"/>
        </a:xfrm>
        <a:prstGeom prst="straightConnector1">
          <a:avLst/>
        </a:prstGeom>
        <a:ln>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4</xdr:col>
      <xdr:colOff>266700</xdr:colOff>
      <xdr:row>87</xdr:row>
      <xdr:rowOff>76200</xdr:rowOff>
    </xdr:from>
    <xdr:to>
      <xdr:col>4</xdr:col>
      <xdr:colOff>276225</xdr:colOff>
      <xdr:row>90</xdr:row>
      <xdr:rowOff>9525</xdr:rowOff>
    </xdr:to>
    <xdr:cxnSp macro="">
      <xdr:nvCxnSpPr>
        <xdr:cNvPr id="11" name="Straight Arrow Connector 10">
          <a:extLst>
            <a:ext uri="{FF2B5EF4-FFF2-40B4-BE49-F238E27FC236}">
              <a16:creationId xmlns:a16="http://schemas.microsoft.com/office/drawing/2014/main" id="{00000000-0008-0000-0500-00000B000000}"/>
            </a:ext>
          </a:extLst>
        </xdr:cNvPr>
        <xdr:cNvCxnSpPr/>
      </xdr:nvCxnSpPr>
      <xdr:spPr>
        <a:xfrm flipH="1">
          <a:off x="3505200" y="17440275"/>
          <a:ext cx="9525" cy="504825"/>
        </a:xfrm>
        <a:prstGeom prst="straightConnector1">
          <a:avLst/>
        </a:prstGeom>
        <a:ln>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xdr:col>
      <xdr:colOff>733424</xdr:colOff>
      <xdr:row>99</xdr:row>
      <xdr:rowOff>161926</xdr:rowOff>
    </xdr:from>
    <xdr:to>
      <xdr:col>6</xdr:col>
      <xdr:colOff>876300</xdr:colOff>
      <xdr:row>108</xdr:row>
      <xdr:rowOff>66676</xdr:rowOff>
    </xdr:to>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1114424" y="19812001"/>
          <a:ext cx="4905376"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aseline="0"/>
        </a:p>
        <a:p>
          <a:r>
            <a:rPr lang="en-US" sz="1100" baseline="0"/>
            <a:t>Formulas can be viewed in the </a:t>
          </a:r>
          <a:r>
            <a:rPr lang="en-US" sz="1100" b="1" u="sng" baseline="0"/>
            <a:t>Formula Bar  </a:t>
          </a:r>
          <a:r>
            <a:rPr lang="en-US" sz="1100" baseline="0"/>
            <a:t>when you click on a cell.</a:t>
          </a:r>
        </a:p>
        <a:p>
          <a:endParaRPr lang="en-US" sz="1100" baseline="0"/>
        </a:p>
        <a:p>
          <a:endParaRPr lang="en-US" sz="1100" baseline="0"/>
        </a:p>
        <a:p>
          <a:r>
            <a:rPr lang="en-US" sz="1100" baseline="0"/>
            <a:t>Another way to see  formulas is to go to the </a:t>
          </a:r>
          <a:r>
            <a:rPr lang="en-US" sz="1100" b="1" u="sng" baseline="0"/>
            <a:t>Formulas</a:t>
          </a:r>
          <a:r>
            <a:rPr lang="en-US" sz="1100" baseline="0"/>
            <a:t> tab and click on </a:t>
          </a:r>
          <a:r>
            <a:rPr lang="en-US" sz="1100" b="1" u="sng" baseline="0"/>
            <a:t>Show Formulas</a:t>
          </a:r>
          <a:r>
            <a:rPr lang="en-US" sz="1100" b="1" baseline="0"/>
            <a:t>.  </a:t>
          </a:r>
          <a:r>
            <a:rPr lang="en-US" sz="1100" b="0" baseline="0"/>
            <a:t>Diagram below.  Try this!</a:t>
          </a:r>
        </a:p>
        <a:p>
          <a:endParaRPr lang="en-US" sz="1100" b="0" baseline="0"/>
        </a:p>
        <a:p>
          <a:endParaRPr lang="en-US" sz="1100" b="0" baseline="0"/>
        </a:p>
        <a:p>
          <a:endParaRPr lang="en-US" sz="1100" b="0" baseline="0"/>
        </a:p>
        <a:p>
          <a:endParaRPr lang="en-US" sz="1100" b="0" baseline="0"/>
        </a:p>
        <a:p>
          <a:endParaRPr lang="en-US" sz="1100" b="0"/>
        </a:p>
      </xdr:txBody>
    </xdr:sp>
    <xdr:clientData/>
  </xdr:twoCellAnchor>
  <xdr:oneCellAnchor>
    <xdr:from>
      <xdr:col>7</xdr:col>
      <xdr:colOff>419100</xdr:colOff>
      <xdr:row>100</xdr:row>
      <xdr:rowOff>57150</xdr:rowOff>
    </xdr:from>
    <xdr:ext cx="2867025" cy="1466850"/>
    <xdr:pic>
      <xdr:nvPicPr>
        <xdr:cNvPr id="13" name="Picture 12">
          <a:extLst>
            <a:ext uri="{FF2B5EF4-FFF2-40B4-BE49-F238E27FC236}">
              <a16:creationId xmlns:a16="http://schemas.microsoft.com/office/drawing/2014/main" id="{00000000-0008-0000-0500-00000D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515100" y="19897725"/>
          <a:ext cx="2867025" cy="1466850"/>
        </a:xfrm>
        <a:prstGeom prst="rect">
          <a:avLst/>
        </a:prstGeom>
      </xdr:spPr>
    </xdr:pic>
    <xdr:clientData/>
  </xdr:oneCellAnchor>
  <xdr:twoCellAnchor>
    <xdr:from>
      <xdr:col>10</xdr:col>
      <xdr:colOff>447674</xdr:colOff>
      <xdr:row>102</xdr:row>
      <xdr:rowOff>142877</xdr:rowOff>
    </xdr:from>
    <xdr:to>
      <xdr:col>11</xdr:col>
      <xdr:colOff>561975</xdr:colOff>
      <xdr:row>103</xdr:row>
      <xdr:rowOff>76201</xdr:rowOff>
    </xdr:to>
    <xdr:sp macro="" textlink="">
      <xdr:nvSpPr>
        <xdr:cNvPr id="14" name="TextBox 13">
          <a:extLst>
            <a:ext uri="{FF2B5EF4-FFF2-40B4-BE49-F238E27FC236}">
              <a16:creationId xmlns:a16="http://schemas.microsoft.com/office/drawing/2014/main" id="{00000000-0008-0000-0500-00000E000000}"/>
            </a:ext>
          </a:extLst>
        </xdr:cNvPr>
        <xdr:cNvSpPr txBox="1"/>
      </xdr:nvSpPr>
      <xdr:spPr>
        <a:xfrm>
          <a:off x="9401174" y="20364452"/>
          <a:ext cx="1066801" cy="123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a:t>Formula Bar</a:t>
          </a:r>
        </a:p>
      </xdr:txBody>
    </xdr:sp>
    <xdr:clientData/>
  </xdr:twoCellAnchor>
  <xdr:oneCellAnchor>
    <xdr:from>
      <xdr:col>2</xdr:col>
      <xdr:colOff>0</xdr:colOff>
      <xdr:row>113</xdr:row>
      <xdr:rowOff>0</xdr:rowOff>
    </xdr:from>
    <xdr:ext cx="4267200" cy="1714500"/>
    <xdr:pic>
      <xdr:nvPicPr>
        <xdr:cNvPr id="15" name="Picture 14">
          <a:extLst>
            <a:ext uri="{FF2B5EF4-FFF2-40B4-BE49-F238E27FC236}">
              <a16:creationId xmlns:a16="http://schemas.microsoft.com/office/drawing/2014/main" id="{00000000-0008-0000-0500-00000F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333500" y="22317075"/>
          <a:ext cx="4267200" cy="1714500"/>
        </a:xfrm>
        <a:prstGeom prst="rect">
          <a:avLst/>
        </a:prstGeom>
      </xdr:spPr>
    </xdr:pic>
    <xdr:clientData/>
  </xdr:oneCellAnchor>
  <xdr:twoCellAnchor>
    <xdr:from>
      <xdr:col>5</xdr:col>
      <xdr:colOff>0</xdr:colOff>
      <xdr:row>108</xdr:row>
      <xdr:rowOff>95250</xdr:rowOff>
    </xdr:from>
    <xdr:to>
      <xdr:col>5</xdr:col>
      <xdr:colOff>295275</xdr:colOff>
      <xdr:row>113</xdr:row>
      <xdr:rowOff>66675</xdr:rowOff>
    </xdr:to>
    <xdr:cxnSp macro="">
      <xdr:nvCxnSpPr>
        <xdr:cNvPr id="16" name="Straight Arrow Connector 15">
          <a:extLst>
            <a:ext uri="{FF2B5EF4-FFF2-40B4-BE49-F238E27FC236}">
              <a16:creationId xmlns:a16="http://schemas.microsoft.com/office/drawing/2014/main" id="{00000000-0008-0000-0500-000010000000}"/>
            </a:ext>
          </a:extLst>
        </xdr:cNvPr>
        <xdr:cNvCxnSpPr/>
      </xdr:nvCxnSpPr>
      <xdr:spPr>
        <a:xfrm>
          <a:off x="4191000" y="21459825"/>
          <a:ext cx="295275" cy="923925"/>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47625</xdr:colOff>
      <xdr:row>109</xdr:row>
      <xdr:rowOff>152400</xdr:rowOff>
    </xdr:from>
    <xdr:to>
      <xdr:col>3</xdr:col>
      <xdr:colOff>314325</xdr:colOff>
      <xdr:row>112</xdr:row>
      <xdr:rowOff>95250</xdr:rowOff>
    </xdr:to>
    <xdr:cxnSp macro="">
      <xdr:nvCxnSpPr>
        <xdr:cNvPr id="17" name="Straight Arrow Connector 16">
          <a:extLst>
            <a:ext uri="{FF2B5EF4-FFF2-40B4-BE49-F238E27FC236}">
              <a16:creationId xmlns:a16="http://schemas.microsoft.com/office/drawing/2014/main" id="{00000000-0008-0000-0500-000011000000}"/>
            </a:ext>
          </a:extLst>
        </xdr:cNvPr>
        <xdr:cNvCxnSpPr/>
      </xdr:nvCxnSpPr>
      <xdr:spPr>
        <a:xfrm flipH="1">
          <a:off x="2333625" y="21707475"/>
          <a:ext cx="266700" cy="514350"/>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571500</xdr:colOff>
      <xdr:row>101</xdr:row>
      <xdr:rowOff>114300</xdr:rowOff>
    </xdr:from>
    <xdr:to>
      <xdr:col>8</xdr:col>
      <xdr:colOff>542925</xdr:colOff>
      <xdr:row>102</xdr:row>
      <xdr:rowOff>180975</xdr:rowOff>
    </xdr:to>
    <xdr:cxnSp macro="">
      <xdr:nvCxnSpPr>
        <xdr:cNvPr id="18" name="Straight Arrow Connector 17">
          <a:extLst>
            <a:ext uri="{FF2B5EF4-FFF2-40B4-BE49-F238E27FC236}">
              <a16:creationId xmlns:a16="http://schemas.microsoft.com/office/drawing/2014/main" id="{00000000-0008-0000-0500-000012000000}"/>
            </a:ext>
          </a:extLst>
        </xdr:cNvPr>
        <xdr:cNvCxnSpPr/>
      </xdr:nvCxnSpPr>
      <xdr:spPr>
        <a:xfrm>
          <a:off x="5715000" y="20145375"/>
          <a:ext cx="1876425" cy="257175"/>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246062</xdr:colOff>
      <xdr:row>113</xdr:row>
      <xdr:rowOff>88092</xdr:rowOff>
    </xdr:from>
    <xdr:to>
      <xdr:col>3</xdr:col>
      <xdr:colOff>434956</xdr:colOff>
      <xdr:row>113</xdr:row>
      <xdr:rowOff>95250</xdr:rowOff>
    </xdr:to>
    <xdr:cxnSp macro="">
      <xdr:nvCxnSpPr>
        <xdr:cNvPr id="19" name="Straight Connector 18">
          <a:extLst>
            <a:ext uri="{FF2B5EF4-FFF2-40B4-BE49-F238E27FC236}">
              <a16:creationId xmlns:a16="http://schemas.microsoft.com/office/drawing/2014/main" id="{00000000-0008-0000-0500-000013000000}"/>
            </a:ext>
          </a:extLst>
        </xdr:cNvPr>
        <xdr:cNvCxnSpPr/>
      </xdr:nvCxnSpPr>
      <xdr:spPr>
        <a:xfrm flipV="1">
          <a:off x="2532062" y="22405167"/>
          <a:ext cx="188894" cy="7158"/>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611141</xdr:colOff>
      <xdr:row>114</xdr:row>
      <xdr:rowOff>16518</xdr:rowOff>
    </xdr:from>
    <xdr:to>
      <xdr:col>6</xdr:col>
      <xdr:colOff>966264</xdr:colOff>
      <xdr:row>114</xdr:row>
      <xdr:rowOff>24776</xdr:rowOff>
    </xdr:to>
    <xdr:cxnSp macro="">
      <xdr:nvCxnSpPr>
        <xdr:cNvPr id="20" name="Straight Connector 19">
          <a:extLst>
            <a:ext uri="{FF2B5EF4-FFF2-40B4-BE49-F238E27FC236}">
              <a16:creationId xmlns:a16="http://schemas.microsoft.com/office/drawing/2014/main" id="{00000000-0008-0000-0500-000014000000}"/>
            </a:ext>
          </a:extLst>
        </xdr:cNvPr>
        <xdr:cNvCxnSpPr/>
      </xdr:nvCxnSpPr>
      <xdr:spPr>
        <a:xfrm flipV="1">
          <a:off x="5754641" y="22524093"/>
          <a:ext cx="345598" cy="8258"/>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185990</xdr:colOff>
      <xdr:row>32</xdr:row>
      <xdr:rowOff>122675</xdr:rowOff>
    </xdr:from>
    <xdr:to>
      <xdr:col>13</xdr:col>
      <xdr:colOff>588296</xdr:colOff>
      <xdr:row>38</xdr:row>
      <xdr:rowOff>93179</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6418653" y="6096507"/>
          <a:ext cx="3456518" cy="10886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Select all the numbers on the left</a:t>
          </a:r>
          <a:r>
            <a:rPr lang="en-US" sz="1100" baseline="0"/>
            <a:t> </a:t>
          </a:r>
          <a:r>
            <a:rPr lang="en-US" sz="1100"/>
            <a:t>and use the bottom Status</a:t>
          </a:r>
          <a:r>
            <a:rPr lang="en-US" sz="1100" baseline="0"/>
            <a:t> B</a:t>
          </a:r>
          <a:r>
            <a:rPr lang="en-US" sz="1100"/>
            <a:t>ar to show the average, the count and the sum. </a:t>
          </a:r>
        </a:p>
        <a:p>
          <a:r>
            <a:rPr lang="en-US" sz="1100" baseline="0"/>
            <a:t>	</a:t>
          </a:r>
        </a:p>
        <a:p>
          <a:r>
            <a:rPr lang="en-US" sz="1100" baseline="0"/>
            <a:t>Fill in the correct amounts.  No formula needed.</a:t>
          </a:r>
          <a:endParaRPr lang="en-US" sz="1100"/>
        </a:p>
      </xdr:txBody>
    </xdr:sp>
    <xdr:clientData/>
  </xdr:twoCellAnchor>
  <xdr:twoCellAnchor>
    <xdr:from>
      <xdr:col>0</xdr:col>
      <xdr:colOff>0</xdr:colOff>
      <xdr:row>45</xdr:row>
      <xdr:rowOff>142875</xdr:rowOff>
    </xdr:from>
    <xdr:to>
      <xdr:col>9</xdr:col>
      <xdr:colOff>142875</xdr:colOff>
      <xdr:row>45</xdr:row>
      <xdr:rowOff>161926</xdr:rowOff>
    </xdr:to>
    <xdr:cxnSp macro="">
      <xdr:nvCxnSpPr>
        <xdr:cNvPr id="3" name="Straight Connector 2">
          <a:extLst>
            <a:ext uri="{FF2B5EF4-FFF2-40B4-BE49-F238E27FC236}">
              <a16:creationId xmlns:a16="http://schemas.microsoft.com/office/drawing/2014/main" id="{00000000-0008-0000-0600-000003000000}"/>
            </a:ext>
          </a:extLst>
        </xdr:cNvPr>
        <xdr:cNvCxnSpPr/>
      </xdr:nvCxnSpPr>
      <xdr:spPr>
        <a:xfrm flipV="1">
          <a:off x="0" y="8715375"/>
          <a:ext cx="6819900" cy="1905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790576</xdr:colOff>
      <xdr:row>46</xdr:row>
      <xdr:rowOff>9526</xdr:rowOff>
    </xdr:from>
    <xdr:to>
      <xdr:col>7</xdr:col>
      <xdr:colOff>257176</xdr:colOff>
      <xdr:row>52</xdr:row>
      <xdr:rowOff>133350</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2838451" y="8772526"/>
          <a:ext cx="2876550" cy="1419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Using the AutoSum button, find the sum of the numbers to</a:t>
          </a:r>
          <a:r>
            <a:rPr lang="en-US" sz="1100" baseline="0"/>
            <a:t> the left.  </a:t>
          </a:r>
        </a:p>
        <a:p>
          <a:r>
            <a:rPr lang="en-US" sz="1100" baseline="0"/>
            <a:t>First select the range, then click AutoSum</a:t>
          </a:r>
        </a:p>
        <a:p>
          <a:endParaRPr lang="en-US" sz="1100" baseline="0"/>
        </a:p>
        <a:p>
          <a:r>
            <a:rPr lang="en-US" sz="1100" baseline="0"/>
            <a:t>AutoSum is on the Home tab, on the right side, and looks like this.</a:t>
          </a:r>
          <a:endParaRPr lang="en-US" sz="1100"/>
        </a:p>
      </xdr:txBody>
    </xdr:sp>
    <xdr:clientData/>
  </xdr:twoCellAnchor>
  <xdr:twoCellAnchor>
    <xdr:from>
      <xdr:col>0</xdr:col>
      <xdr:colOff>95250</xdr:colOff>
      <xdr:row>53</xdr:row>
      <xdr:rowOff>95250</xdr:rowOff>
    </xdr:from>
    <xdr:to>
      <xdr:col>9</xdr:col>
      <xdr:colOff>180975</xdr:colOff>
      <xdr:row>53</xdr:row>
      <xdr:rowOff>95251</xdr:rowOff>
    </xdr:to>
    <xdr:cxnSp macro="">
      <xdr:nvCxnSpPr>
        <xdr:cNvPr id="5" name="Straight Connector 4">
          <a:extLst>
            <a:ext uri="{FF2B5EF4-FFF2-40B4-BE49-F238E27FC236}">
              <a16:creationId xmlns:a16="http://schemas.microsoft.com/office/drawing/2014/main" id="{00000000-0008-0000-0600-000005000000}"/>
            </a:ext>
          </a:extLst>
        </xdr:cNvPr>
        <xdr:cNvCxnSpPr/>
      </xdr:nvCxnSpPr>
      <xdr:spPr>
        <a:xfrm flipV="1">
          <a:off x="95250" y="10191750"/>
          <a:ext cx="67627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333375</xdr:colOff>
      <xdr:row>56</xdr:row>
      <xdr:rowOff>57151</xdr:rowOff>
    </xdr:from>
    <xdr:to>
      <xdr:col>8</xdr:col>
      <xdr:colOff>381000</xdr:colOff>
      <xdr:row>59</xdr:row>
      <xdr:rowOff>180975</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3238500" y="10725151"/>
          <a:ext cx="3209925" cy="695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Using</a:t>
          </a:r>
          <a:r>
            <a:rPr lang="en-US" sz="1100" baseline="0"/>
            <a:t> AutoSum find the Average.</a:t>
          </a:r>
        </a:p>
        <a:p>
          <a:endParaRPr lang="en-US" sz="1100" baseline="0"/>
        </a:p>
        <a:p>
          <a:endParaRPr lang="en-US" sz="1100"/>
        </a:p>
      </xdr:txBody>
    </xdr:sp>
    <xdr:clientData/>
  </xdr:twoCellAnchor>
  <xdr:twoCellAnchor>
    <xdr:from>
      <xdr:col>3</xdr:col>
      <xdr:colOff>228600</xdr:colOff>
      <xdr:row>62</xdr:row>
      <xdr:rowOff>171451</xdr:rowOff>
    </xdr:from>
    <xdr:to>
      <xdr:col>9</xdr:col>
      <xdr:colOff>38100</xdr:colOff>
      <xdr:row>67</xdr:row>
      <xdr:rowOff>19051</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3133725" y="11982451"/>
          <a:ext cx="3581400"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Using</a:t>
          </a:r>
          <a:r>
            <a:rPr lang="en-US" sz="1100" baseline="0"/>
            <a:t>  AutoSum find the Count of numbers  in the list.  </a:t>
          </a:r>
          <a:endParaRPr lang="en-US" sz="1100"/>
        </a:p>
      </xdr:txBody>
    </xdr:sp>
    <xdr:clientData/>
  </xdr:twoCellAnchor>
  <xdr:twoCellAnchor>
    <xdr:from>
      <xdr:col>7</xdr:col>
      <xdr:colOff>114300</xdr:colOff>
      <xdr:row>72</xdr:row>
      <xdr:rowOff>85724</xdr:rowOff>
    </xdr:from>
    <xdr:to>
      <xdr:col>11</xdr:col>
      <xdr:colOff>85725</xdr:colOff>
      <xdr:row>76</xdr:row>
      <xdr:rowOff>57150</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5572125" y="13801724"/>
          <a:ext cx="2409825" cy="733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Use AutoSum</a:t>
          </a:r>
          <a:r>
            <a:rPr lang="en-US" sz="1100" baseline="0"/>
            <a:t> to sum these numbers.</a:t>
          </a:r>
        </a:p>
      </xdr:txBody>
    </xdr:sp>
    <xdr:clientData/>
  </xdr:twoCellAnchor>
  <xdr:twoCellAnchor>
    <xdr:from>
      <xdr:col>0</xdr:col>
      <xdr:colOff>57150</xdr:colOff>
      <xdr:row>70</xdr:row>
      <xdr:rowOff>104776</xdr:rowOff>
    </xdr:from>
    <xdr:to>
      <xdr:col>9</xdr:col>
      <xdr:colOff>266700</xdr:colOff>
      <xdr:row>70</xdr:row>
      <xdr:rowOff>114300</xdr:rowOff>
    </xdr:to>
    <xdr:cxnSp macro="">
      <xdr:nvCxnSpPr>
        <xdr:cNvPr id="9" name="Straight Connector 8">
          <a:extLst>
            <a:ext uri="{FF2B5EF4-FFF2-40B4-BE49-F238E27FC236}">
              <a16:creationId xmlns:a16="http://schemas.microsoft.com/office/drawing/2014/main" id="{00000000-0008-0000-0600-000009000000}"/>
            </a:ext>
          </a:extLst>
        </xdr:cNvPr>
        <xdr:cNvCxnSpPr/>
      </xdr:nvCxnSpPr>
      <xdr:spPr>
        <a:xfrm>
          <a:off x="57150" y="13439776"/>
          <a:ext cx="6886575" cy="952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79</xdr:row>
      <xdr:rowOff>95250</xdr:rowOff>
    </xdr:from>
    <xdr:to>
      <xdr:col>9</xdr:col>
      <xdr:colOff>333375</xdr:colOff>
      <xdr:row>79</xdr:row>
      <xdr:rowOff>95251</xdr:rowOff>
    </xdr:to>
    <xdr:cxnSp macro="">
      <xdr:nvCxnSpPr>
        <xdr:cNvPr id="10" name="Straight Connector 9">
          <a:extLst>
            <a:ext uri="{FF2B5EF4-FFF2-40B4-BE49-F238E27FC236}">
              <a16:creationId xmlns:a16="http://schemas.microsoft.com/office/drawing/2014/main" id="{00000000-0008-0000-0600-00000A000000}"/>
            </a:ext>
          </a:extLst>
        </xdr:cNvPr>
        <xdr:cNvCxnSpPr/>
      </xdr:nvCxnSpPr>
      <xdr:spPr>
        <a:xfrm flipV="1">
          <a:off x="28575" y="15144750"/>
          <a:ext cx="698182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542924</xdr:colOff>
      <xdr:row>82</xdr:row>
      <xdr:rowOff>19050</xdr:rowOff>
    </xdr:from>
    <xdr:to>
      <xdr:col>7</xdr:col>
      <xdr:colOff>523875</xdr:colOff>
      <xdr:row>85</xdr:row>
      <xdr:rowOff>57149</xdr:rowOff>
    </xdr:to>
    <xdr:sp macro="" textlink="">
      <xdr:nvSpPr>
        <xdr:cNvPr id="11" name="TextBox 10">
          <a:extLst>
            <a:ext uri="{FF2B5EF4-FFF2-40B4-BE49-F238E27FC236}">
              <a16:creationId xmlns:a16="http://schemas.microsoft.com/office/drawing/2014/main" id="{00000000-0008-0000-0600-00000B000000}"/>
            </a:ext>
          </a:extLst>
        </xdr:cNvPr>
        <xdr:cNvSpPr txBox="1"/>
      </xdr:nvSpPr>
      <xdr:spPr>
        <a:xfrm>
          <a:off x="3448049" y="15640050"/>
          <a:ext cx="2533651" cy="609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Write a formula  in B84 to add 2 + 8</a:t>
          </a:r>
        </a:p>
      </xdr:txBody>
    </xdr:sp>
    <xdr:clientData/>
  </xdr:twoCellAnchor>
  <xdr:twoCellAnchor>
    <xdr:from>
      <xdr:col>0</xdr:col>
      <xdr:colOff>95250</xdr:colOff>
      <xdr:row>87</xdr:row>
      <xdr:rowOff>47626</xdr:rowOff>
    </xdr:from>
    <xdr:to>
      <xdr:col>9</xdr:col>
      <xdr:colOff>276225</xdr:colOff>
      <xdr:row>87</xdr:row>
      <xdr:rowOff>57150</xdr:rowOff>
    </xdr:to>
    <xdr:cxnSp macro="">
      <xdr:nvCxnSpPr>
        <xdr:cNvPr id="12" name="Straight Connector 11">
          <a:extLst>
            <a:ext uri="{FF2B5EF4-FFF2-40B4-BE49-F238E27FC236}">
              <a16:creationId xmlns:a16="http://schemas.microsoft.com/office/drawing/2014/main" id="{00000000-0008-0000-0600-00000C000000}"/>
            </a:ext>
          </a:extLst>
        </xdr:cNvPr>
        <xdr:cNvCxnSpPr/>
      </xdr:nvCxnSpPr>
      <xdr:spPr>
        <a:xfrm>
          <a:off x="95250" y="16621126"/>
          <a:ext cx="6858000" cy="952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88</xdr:row>
      <xdr:rowOff>142876</xdr:rowOff>
    </xdr:from>
    <xdr:to>
      <xdr:col>8</xdr:col>
      <xdr:colOff>438150</xdr:colOff>
      <xdr:row>91</xdr:row>
      <xdr:rowOff>152400</xdr:rowOff>
    </xdr:to>
    <xdr:sp macro="" textlink="">
      <xdr:nvSpPr>
        <xdr:cNvPr id="13" name="TextBox 12">
          <a:extLst>
            <a:ext uri="{FF2B5EF4-FFF2-40B4-BE49-F238E27FC236}">
              <a16:creationId xmlns:a16="http://schemas.microsoft.com/office/drawing/2014/main" id="{00000000-0008-0000-0600-00000D000000}"/>
            </a:ext>
          </a:extLst>
        </xdr:cNvPr>
        <xdr:cNvSpPr txBox="1"/>
      </xdr:nvSpPr>
      <xdr:spPr>
        <a:xfrm>
          <a:off x="3457575" y="16906876"/>
          <a:ext cx="3048000" cy="581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Write a formula to multiply 386 x 18</a:t>
          </a:r>
        </a:p>
      </xdr:txBody>
    </xdr:sp>
    <xdr:clientData/>
  </xdr:twoCellAnchor>
  <xdr:twoCellAnchor>
    <xdr:from>
      <xdr:col>0</xdr:col>
      <xdr:colOff>0</xdr:colOff>
      <xdr:row>93</xdr:row>
      <xdr:rowOff>0</xdr:rowOff>
    </xdr:from>
    <xdr:to>
      <xdr:col>9</xdr:col>
      <xdr:colOff>352425</xdr:colOff>
      <xdr:row>93</xdr:row>
      <xdr:rowOff>9526</xdr:rowOff>
    </xdr:to>
    <xdr:cxnSp macro="">
      <xdr:nvCxnSpPr>
        <xdr:cNvPr id="14" name="Straight Connector 13">
          <a:extLst>
            <a:ext uri="{FF2B5EF4-FFF2-40B4-BE49-F238E27FC236}">
              <a16:creationId xmlns:a16="http://schemas.microsoft.com/office/drawing/2014/main" id="{00000000-0008-0000-0600-00000E000000}"/>
            </a:ext>
          </a:extLst>
        </xdr:cNvPr>
        <xdr:cNvCxnSpPr/>
      </xdr:nvCxnSpPr>
      <xdr:spPr>
        <a:xfrm flipV="1">
          <a:off x="0" y="17716500"/>
          <a:ext cx="7029450" cy="95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93</xdr:row>
      <xdr:rowOff>95250</xdr:rowOff>
    </xdr:from>
    <xdr:to>
      <xdr:col>7</xdr:col>
      <xdr:colOff>333375</xdr:colOff>
      <xdr:row>98</xdr:row>
      <xdr:rowOff>123825</xdr:rowOff>
    </xdr:to>
    <xdr:sp macro="" textlink="">
      <xdr:nvSpPr>
        <xdr:cNvPr id="15" name="TextBox 14">
          <a:extLst>
            <a:ext uri="{FF2B5EF4-FFF2-40B4-BE49-F238E27FC236}">
              <a16:creationId xmlns:a16="http://schemas.microsoft.com/office/drawing/2014/main" id="{00000000-0008-0000-0600-00000F000000}"/>
            </a:ext>
          </a:extLst>
        </xdr:cNvPr>
        <xdr:cNvSpPr txBox="1"/>
      </xdr:nvSpPr>
      <xdr:spPr>
        <a:xfrm>
          <a:off x="3457575" y="17811750"/>
          <a:ext cx="2333625"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Write a formula to multiply</a:t>
          </a:r>
          <a:r>
            <a:rPr lang="en-US" sz="1100" baseline="0"/>
            <a:t> the numbers in A96 and A97.  Use the cell addresses in the formula.</a:t>
          </a:r>
          <a:endParaRPr lang="en-US" sz="1100"/>
        </a:p>
      </xdr:txBody>
    </xdr:sp>
    <xdr:clientData/>
  </xdr:twoCellAnchor>
  <xdr:twoCellAnchor>
    <xdr:from>
      <xdr:col>0</xdr:col>
      <xdr:colOff>0</xdr:colOff>
      <xdr:row>99</xdr:row>
      <xdr:rowOff>180975</xdr:rowOff>
    </xdr:from>
    <xdr:to>
      <xdr:col>8</xdr:col>
      <xdr:colOff>104775</xdr:colOff>
      <xdr:row>100</xdr:row>
      <xdr:rowOff>9526</xdr:rowOff>
    </xdr:to>
    <xdr:cxnSp macro="">
      <xdr:nvCxnSpPr>
        <xdr:cNvPr id="16" name="Straight Connector 15">
          <a:extLst>
            <a:ext uri="{FF2B5EF4-FFF2-40B4-BE49-F238E27FC236}">
              <a16:creationId xmlns:a16="http://schemas.microsoft.com/office/drawing/2014/main" id="{00000000-0008-0000-0600-000010000000}"/>
            </a:ext>
          </a:extLst>
        </xdr:cNvPr>
        <xdr:cNvCxnSpPr/>
      </xdr:nvCxnSpPr>
      <xdr:spPr>
        <a:xfrm flipV="1">
          <a:off x="0" y="19040475"/>
          <a:ext cx="6172200" cy="1905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352425</xdr:colOff>
      <xdr:row>102</xdr:row>
      <xdr:rowOff>9525</xdr:rowOff>
    </xdr:from>
    <xdr:to>
      <xdr:col>7</xdr:col>
      <xdr:colOff>38100</xdr:colOff>
      <xdr:row>105</xdr:row>
      <xdr:rowOff>114300</xdr:rowOff>
    </xdr:to>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00000000-0008-0000-0600-000011000000}"/>
                </a:ext>
              </a:extLst>
            </xdr:cNvPr>
            <xdr:cNvSpPr txBox="1"/>
          </xdr:nvSpPr>
          <xdr:spPr>
            <a:xfrm>
              <a:off x="3257550" y="19440525"/>
              <a:ext cx="2238375"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Write a formula to solve 90 </a:t>
              </a:r>
              <a14:m>
                <m:oMath xmlns:m="http://schemas.openxmlformats.org/officeDocument/2006/math">
                  <m:r>
                    <a:rPr lang="en-US" sz="1100" b="1" i="1">
                      <a:latin typeface="Cambria Math"/>
                      <a:ea typeface="Cambria Math"/>
                    </a:rPr>
                    <m:t>÷</m:t>
                  </m:r>
                </m:oMath>
              </a14:m>
              <a:r>
                <a:rPr lang="en-US" sz="1100"/>
                <a:t> 2</a:t>
              </a:r>
            </a:p>
          </xdr:txBody>
        </xdr:sp>
      </mc:Choice>
      <mc:Fallback xmlns="">
        <xdr:sp macro="" textlink="">
          <xdr:nvSpPr>
            <xdr:cNvPr id="17" name="TextBox 16">
              <a:extLst>
                <a:ext uri="{FF2B5EF4-FFF2-40B4-BE49-F238E27FC236}">
                  <a16:creationId xmlns:a16="http://schemas.microsoft.com/office/drawing/2014/main" id="{00000000-0008-0000-0600-000011000000}"/>
                </a:ext>
              </a:extLst>
            </xdr:cNvPr>
            <xdr:cNvSpPr txBox="1"/>
          </xdr:nvSpPr>
          <xdr:spPr>
            <a:xfrm>
              <a:off x="3257550" y="19440525"/>
              <a:ext cx="2238375"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Write a formula to solve 90 </a:t>
              </a:r>
              <a:r>
                <a:rPr lang="en-US" sz="1100" b="1" i="0">
                  <a:latin typeface="Cambria Math"/>
                  <a:ea typeface="Cambria Math"/>
                </a:rPr>
                <a:t>÷</a:t>
              </a:r>
              <a:r>
                <a:rPr lang="en-US" sz="1100"/>
                <a:t> 2</a:t>
              </a:r>
            </a:p>
          </xdr:txBody>
        </xdr:sp>
      </mc:Fallback>
    </mc:AlternateContent>
    <xdr:clientData/>
  </xdr:twoCellAnchor>
  <xdr:twoCellAnchor>
    <xdr:from>
      <xdr:col>0</xdr:col>
      <xdr:colOff>0</xdr:colOff>
      <xdr:row>107</xdr:row>
      <xdr:rowOff>161925</xdr:rowOff>
    </xdr:from>
    <xdr:to>
      <xdr:col>8</xdr:col>
      <xdr:colOff>123825</xdr:colOff>
      <xdr:row>108</xdr:row>
      <xdr:rowOff>9526</xdr:rowOff>
    </xdr:to>
    <xdr:cxnSp macro="">
      <xdr:nvCxnSpPr>
        <xdr:cNvPr id="18" name="Straight Connector 17">
          <a:extLst>
            <a:ext uri="{FF2B5EF4-FFF2-40B4-BE49-F238E27FC236}">
              <a16:creationId xmlns:a16="http://schemas.microsoft.com/office/drawing/2014/main" id="{00000000-0008-0000-0600-000012000000}"/>
            </a:ext>
          </a:extLst>
        </xdr:cNvPr>
        <xdr:cNvCxnSpPr/>
      </xdr:nvCxnSpPr>
      <xdr:spPr>
        <a:xfrm flipV="1">
          <a:off x="0" y="20545425"/>
          <a:ext cx="6191250" cy="381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349249</xdr:colOff>
      <xdr:row>109</xdr:row>
      <xdr:rowOff>87841</xdr:rowOff>
    </xdr:from>
    <xdr:to>
      <xdr:col>5</xdr:col>
      <xdr:colOff>620183</xdr:colOff>
      <xdr:row>114</xdr:row>
      <xdr:rowOff>59266</xdr:rowOff>
    </xdr:to>
    <xdr:sp macro="" textlink="">
      <xdr:nvSpPr>
        <xdr:cNvPr id="19" name="TextBox 18">
          <a:extLst>
            <a:ext uri="{FF2B5EF4-FFF2-40B4-BE49-F238E27FC236}">
              <a16:creationId xmlns:a16="http://schemas.microsoft.com/office/drawing/2014/main" id="{00000000-0008-0000-0600-000013000000}"/>
            </a:ext>
          </a:extLst>
        </xdr:cNvPr>
        <xdr:cNvSpPr txBox="1"/>
      </xdr:nvSpPr>
      <xdr:spPr>
        <a:xfrm>
          <a:off x="2397124" y="20852341"/>
          <a:ext cx="2290234"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Write</a:t>
          </a:r>
          <a:r>
            <a:rPr lang="en-US" sz="1100" baseline="0"/>
            <a:t> a formula to subtract A112 from  A111.</a:t>
          </a:r>
        </a:p>
        <a:p>
          <a:r>
            <a:rPr lang="en-US" sz="1100" baseline="0"/>
            <a:t>Put formula in A113</a:t>
          </a:r>
          <a:endParaRPr lang="en-US" sz="1100"/>
        </a:p>
      </xdr:txBody>
    </xdr:sp>
    <xdr:clientData/>
  </xdr:twoCellAnchor>
  <xdr:twoCellAnchor>
    <xdr:from>
      <xdr:col>0</xdr:col>
      <xdr:colOff>0</xdr:colOff>
      <xdr:row>116</xdr:row>
      <xdr:rowOff>38100</xdr:rowOff>
    </xdr:from>
    <xdr:to>
      <xdr:col>8</xdr:col>
      <xdr:colOff>152400</xdr:colOff>
      <xdr:row>116</xdr:row>
      <xdr:rowOff>57151</xdr:rowOff>
    </xdr:to>
    <xdr:cxnSp macro="">
      <xdr:nvCxnSpPr>
        <xdr:cNvPr id="20" name="Straight Connector 19">
          <a:extLst>
            <a:ext uri="{FF2B5EF4-FFF2-40B4-BE49-F238E27FC236}">
              <a16:creationId xmlns:a16="http://schemas.microsoft.com/office/drawing/2014/main" id="{00000000-0008-0000-0600-000014000000}"/>
            </a:ext>
          </a:extLst>
        </xdr:cNvPr>
        <xdr:cNvCxnSpPr/>
      </xdr:nvCxnSpPr>
      <xdr:spPr>
        <a:xfrm flipV="1">
          <a:off x="0" y="22136100"/>
          <a:ext cx="6219825" cy="1905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542925</xdr:colOff>
      <xdr:row>117</xdr:row>
      <xdr:rowOff>161925</xdr:rowOff>
    </xdr:from>
    <xdr:to>
      <xdr:col>7</xdr:col>
      <xdr:colOff>47624</xdr:colOff>
      <xdr:row>122</xdr:row>
      <xdr:rowOff>19050</xdr:rowOff>
    </xdr:to>
    <xdr:sp macro="" textlink="">
      <xdr:nvSpPr>
        <xdr:cNvPr id="21" name="TextBox 20">
          <a:extLst>
            <a:ext uri="{FF2B5EF4-FFF2-40B4-BE49-F238E27FC236}">
              <a16:creationId xmlns:a16="http://schemas.microsoft.com/office/drawing/2014/main" id="{00000000-0008-0000-0600-000015000000}"/>
            </a:ext>
          </a:extLst>
        </xdr:cNvPr>
        <xdr:cNvSpPr txBox="1"/>
      </xdr:nvSpPr>
      <xdr:spPr>
        <a:xfrm>
          <a:off x="3448050" y="22450425"/>
          <a:ext cx="2057399"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Write a formula to sum the numbers.</a:t>
          </a:r>
        </a:p>
      </xdr:txBody>
    </xdr:sp>
    <xdr:clientData/>
  </xdr:twoCellAnchor>
  <xdr:twoCellAnchor>
    <xdr:from>
      <xdr:col>0</xdr:col>
      <xdr:colOff>0</xdr:colOff>
      <xdr:row>124</xdr:row>
      <xdr:rowOff>76200</xdr:rowOff>
    </xdr:from>
    <xdr:to>
      <xdr:col>8</xdr:col>
      <xdr:colOff>314325</xdr:colOff>
      <xdr:row>124</xdr:row>
      <xdr:rowOff>76201</xdr:rowOff>
    </xdr:to>
    <xdr:cxnSp macro="">
      <xdr:nvCxnSpPr>
        <xdr:cNvPr id="22" name="Straight Connector 21">
          <a:extLst>
            <a:ext uri="{FF2B5EF4-FFF2-40B4-BE49-F238E27FC236}">
              <a16:creationId xmlns:a16="http://schemas.microsoft.com/office/drawing/2014/main" id="{00000000-0008-0000-0600-000016000000}"/>
            </a:ext>
          </a:extLst>
        </xdr:cNvPr>
        <xdr:cNvCxnSpPr/>
      </xdr:nvCxnSpPr>
      <xdr:spPr>
        <a:xfrm flipV="1">
          <a:off x="0" y="23698200"/>
          <a:ext cx="63817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1859</xdr:colOff>
      <xdr:row>126</xdr:row>
      <xdr:rowOff>4379</xdr:rowOff>
    </xdr:from>
    <xdr:to>
      <xdr:col>9</xdr:col>
      <xdr:colOff>314324</xdr:colOff>
      <xdr:row>130</xdr:row>
      <xdr:rowOff>133350</xdr:rowOff>
    </xdr:to>
    <xdr:sp macro="" textlink="">
      <xdr:nvSpPr>
        <xdr:cNvPr id="23" name="TextBox 22">
          <a:extLst>
            <a:ext uri="{FF2B5EF4-FFF2-40B4-BE49-F238E27FC236}">
              <a16:creationId xmlns:a16="http://schemas.microsoft.com/office/drawing/2014/main" id="{00000000-0008-0000-0600-000017000000}"/>
            </a:ext>
          </a:extLst>
        </xdr:cNvPr>
        <xdr:cNvSpPr txBox="1"/>
      </xdr:nvSpPr>
      <xdr:spPr>
        <a:xfrm>
          <a:off x="3459434" y="24007379"/>
          <a:ext cx="3531915" cy="890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Select all the numbers on the left,</a:t>
          </a:r>
          <a:r>
            <a:rPr lang="en-US" sz="1100" baseline="0"/>
            <a:t> and click AutoSum to add all of the sum functions at once.  Review the formulas.  Write a formula  below to total the sums of the three columns.</a:t>
          </a:r>
        </a:p>
        <a:p>
          <a:endParaRPr lang="en-US" sz="1100"/>
        </a:p>
      </xdr:txBody>
    </xdr:sp>
    <xdr:clientData/>
  </xdr:twoCellAnchor>
  <xdr:twoCellAnchor>
    <xdr:from>
      <xdr:col>0</xdr:col>
      <xdr:colOff>133350</xdr:colOff>
      <xdr:row>135</xdr:row>
      <xdr:rowOff>142875</xdr:rowOff>
    </xdr:from>
    <xdr:to>
      <xdr:col>8</xdr:col>
      <xdr:colOff>333375</xdr:colOff>
      <xdr:row>135</xdr:row>
      <xdr:rowOff>142876</xdr:rowOff>
    </xdr:to>
    <xdr:cxnSp macro="">
      <xdr:nvCxnSpPr>
        <xdr:cNvPr id="24" name="Straight Connector 23">
          <a:extLst>
            <a:ext uri="{FF2B5EF4-FFF2-40B4-BE49-F238E27FC236}">
              <a16:creationId xmlns:a16="http://schemas.microsoft.com/office/drawing/2014/main" id="{00000000-0008-0000-0600-000018000000}"/>
            </a:ext>
          </a:extLst>
        </xdr:cNvPr>
        <xdr:cNvCxnSpPr/>
      </xdr:nvCxnSpPr>
      <xdr:spPr>
        <a:xfrm flipV="1">
          <a:off x="133350" y="25860375"/>
          <a:ext cx="6267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257174</xdr:colOff>
      <xdr:row>136</xdr:row>
      <xdr:rowOff>142876</xdr:rowOff>
    </xdr:from>
    <xdr:to>
      <xdr:col>12</xdr:col>
      <xdr:colOff>76199</xdr:colOff>
      <xdr:row>142</xdr:row>
      <xdr:rowOff>0</xdr:rowOff>
    </xdr:to>
    <xdr:sp macro="" textlink="">
      <xdr:nvSpPr>
        <xdr:cNvPr id="25" name="TextBox 24">
          <a:extLst>
            <a:ext uri="{FF2B5EF4-FFF2-40B4-BE49-F238E27FC236}">
              <a16:creationId xmlns:a16="http://schemas.microsoft.com/office/drawing/2014/main" id="{00000000-0008-0000-0600-000019000000}"/>
            </a:ext>
          </a:extLst>
        </xdr:cNvPr>
        <xdr:cNvSpPr txBox="1"/>
      </xdr:nvSpPr>
      <xdr:spPr>
        <a:xfrm>
          <a:off x="5105399" y="26203276"/>
          <a:ext cx="3476625" cy="1000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Write  formulas to copy the contents of</a:t>
          </a:r>
          <a:r>
            <a:rPr lang="en-US" sz="1100" baseline="0"/>
            <a:t> the cells in the A column to the spaces in the B column.   For example, the copy formula in B139 is  </a:t>
          </a:r>
          <a:r>
            <a:rPr lang="en-US" sz="1100" b="1" baseline="0"/>
            <a:t>=A139</a:t>
          </a:r>
          <a:endParaRPr lang="en-US" sz="1100" b="1"/>
        </a:p>
      </xdr:txBody>
    </xdr:sp>
    <xdr:clientData/>
  </xdr:twoCellAnchor>
  <xdr:twoCellAnchor>
    <xdr:from>
      <xdr:col>0</xdr:col>
      <xdr:colOff>0</xdr:colOff>
      <xdr:row>143</xdr:row>
      <xdr:rowOff>180975</xdr:rowOff>
    </xdr:from>
    <xdr:to>
      <xdr:col>8</xdr:col>
      <xdr:colOff>333375</xdr:colOff>
      <xdr:row>144</xdr:row>
      <xdr:rowOff>9526</xdr:rowOff>
    </xdr:to>
    <xdr:cxnSp macro="">
      <xdr:nvCxnSpPr>
        <xdr:cNvPr id="26" name="Straight Connector 25">
          <a:extLst>
            <a:ext uri="{FF2B5EF4-FFF2-40B4-BE49-F238E27FC236}">
              <a16:creationId xmlns:a16="http://schemas.microsoft.com/office/drawing/2014/main" id="{00000000-0008-0000-0600-00001A000000}"/>
            </a:ext>
          </a:extLst>
        </xdr:cNvPr>
        <xdr:cNvCxnSpPr/>
      </xdr:nvCxnSpPr>
      <xdr:spPr>
        <a:xfrm flipV="1">
          <a:off x="0" y="27422475"/>
          <a:ext cx="6400800" cy="1905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447675</xdr:colOff>
      <xdr:row>147</xdr:row>
      <xdr:rowOff>114300</xdr:rowOff>
    </xdr:from>
    <xdr:to>
      <xdr:col>7</xdr:col>
      <xdr:colOff>238125</xdr:colOff>
      <xdr:row>151</xdr:row>
      <xdr:rowOff>57149</xdr:rowOff>
    </xdr:to>
    <xdr:sp macro="" textlink="">
      <xdr:nvSpPr>
        <xdr:cNvPr id="27" name="TextBox 26">
          <a:extLst>
            <a:ext uri="{FF2B5EF4-FFF2-40B4-BE49-F238E27FC236}">
              <a16:creationId xmlns:a16="http://schemas.microsoft.com/office/drawing/2014/main" id="{00000000-0008-0000-0600-00001B000000}"/>
            </a:ext>
          </a:extLst>
        </xdr:cNvPr>
        <xdr:cNvSpPr txBox="1"/>
      </xdr:nvSpPr>
      <xdr:spPr>
        <a:xfrm>
          <a:off x="3352800" y="28117800"/>
          <a:ext cx="2343150" cy="704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Write a formula to add</a:t>
          </a:r>
          <a:r>
            <a:rPr lang="en-US" sz="1100" baseline="0"/>
            <a:t> 10+2+2+2</a:t>
          </a:r>
          <a:endParaRPr lang="en-US" sz="1100"/>
        </a:p>
      </xdr:txBody>
    </xdr:sp>
    <xdr:clientData/>
  </xdr:twoCellAnchor>
  <xdr:twoCellAnchor>
    <xdr:from>
      <xdr:col>0</xdr:col>
      <xdr:colOff>57150</xdr:colOff>
      <xdr:row>11</xdr:row>
      <xdr:rowOff>142876</xdr:rowOff>
    </xdr:from>
    <xdr:to>
      <xdr:col>9</xdr:col>
      <xdr:colOff>419100</xdr:colOff>
      <xdr:row>11</xdr:row>
      <xdr:rowOff>161925</xdr:rowOff>
    </xdr:to>
    <xdr:cxnSp macro="">
      <xdr:nvCxnSpPr>
        <xdr:cNvPr id="29" name="Straight Connector 28">
          <a:extLst>
            <a:ext uri="{FF2B5EF4-FFF2-40B4-BE49-F238E27FC236}">
              <a16:creationId xmlns:a16="http://schemas.microsoft.com/office/drawing/2014/main" id="{00000000-0008-0000-0600-00001D000000}"/>
            </a:ext>
          </a:extLst>
        </xdr:cNvPr>
        <xdr:cNvCxnSpPr/>
      </xdr:nvCxnSpPr>
      <xdr:spPr>
        <a:xfrm>
          <a:off x="57150" y="2238376"/>
          <a:ext cx="7038975" cy="1904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386292</xdr:colOff>
      <xdr:row>12</xdr:row>
      <xdr:rowOff>34925</xdr:rowOff>
    </xdr:from>
    <xdr:to>
      <xdr:col>11</xdr:col>
      <xdr:colOff>52917</xdr:colOff>
      <xdr:row>20</xdr:row>
      <xdr:rowOff>158750</xdr:rowOff>
    </xdr:to>
    <xdr:sp macro="" textlink="">
      <xdr:nvSpPr>
        <xdr:cNvPr id="30" name="TextBox 29">
          <a:extLst>
            <a:ext uri="{FF2B5EF4-FFF2-40B4-BE49-F238E27FC236}">
              <a16:creationId xmlns:a16="http://schemas.microsoft.com/office/drawing/2014/main" id="{00000000-0008-0000-0600-00001E000000}"/>
            </a:ext>
          </a:extLst>
        </xdr:cNvPr>
        <xdr:cNvSpPr txBox="1"/>
      </xdr:nvSpPr>
      <xdr:spPr>
        <a:xfrm>
          <a:off x="2439459" y="2331508"/>
          <a:ext cx="5709708" cy="164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100">
              <a:solidFill>
                <a:schemeClr val="dk1"/>
              </a:solidFill>
              <a:latin typeface="+mn-lt"/>
              <a:ea typeface="+mn-ea"/>
              <a:cs typeface="+mn-cs"/>
            </a:rPr>
            <a:t>Write a formula to subtract the value of A17 from A15.</a:t>
          </a:r>
        </a:p>
        <a:p>
          <a:pPr lvl="0"/>
          <a:r>
            <a:rPr lang="en-US" sz="1100">
              <a:solidFill>
                <a:schemeClr val="dk1"/>
              </a:solidFill>
              <a:latin typeface="+mn-lt"/>
              <a:ea typeface="+mn-ea"/>
              <a:cs typeface="+mn-cs"/>
            </a:rPr>
            <a:t>Start with A15 and then subtract A17</a:t>
          </a:r>
        </a:p>
        <a:p>
          <a:pPr lvl="0"/>
          <a:r>
            <a:rPr lang="en-US" sz="1100">
              <a:solidFill>
                <a:schemeClr val="dk1"/>
              </a:solidFill>
              <a:latin typeface="+mn-lt"/>
              <a:ea typeface="+mn-ea"/>
              <a:cs typeface="+mn-cs"/>
            </a:rPr>
            <a:t>=A15-A17 </a:t>
          </a:r>
        </a:p>
        <a:p>
          <a:pPr lvl="0"/>
          <a:endParaRPr lang="en-US" sz="1100">
            <a:solidFill>
              <a:schemeClr val="dk1"/>
            </a:solidFill>
            <a:latin typeface="+mn-lt"/>
            <a:ea typeface="+mn-ea"/>
            <a:cs typeface="+mn-cs"/>
          </a:endParaRPr>
        </a:p>
        <a:p>
          <a:pPr lvl="0"/>
          <a:r>
            <a:rPr lang="en-US" sz="1100">
              <a:solidFill>
                <a:schemeClr val="dk1"/>
              </a:solidFill>
              <a:latin typeface="+mn-lt"/>
              <a:ea typeface="+mn-ea"/>
              <a:cs typeface="+mn-cs"/>
            </a:rPr>
            <a:t>Another way:  Click on cell A18 (where the formula</a:t>
          </a:r>
          <a:r>
            <a:rPr lang="en-US" sz="1100" baseline="0">
              <a:solidFill>
                <a:schemeClr val="dk1"/>
              </a:solidFill>
              <a:latin typeface="+mn-lt"/>
              <a:ea typeface="+mn-ea"/>
              <a:cs typeface="+mn-cs"/>
            </a:rPr>
            <a:t> goes)</a:t>
          </a:r>
          <a:r>
            <a:rPr lang="en-US" sz="1100">
              <a:solidFill>
                <a:schemeClr val="dk1"/>
              </a:solidFill>
              <a:latin typeface="+mn-lt"/>
              <a:ea typeface="+mn-ea"/>
              <a:cs typeface="+mn-cs"/>
            </a:rPr>
            <a:t>, press the  equal sign  = then click A15 then press minus key  -  then Click A17		</a:t>
          </a:r>
        </a:p>
        <a:p>
          <a:pPr lvl="0"/>
          <a:r>
            <a:rPr lang="en-US" sz="1100">
              <a:solidFill>
                <a:schemeClr val="dk1"/>
              </a:solidFill>
              <a:latin typeface="+mn-lt"/>
              <a:ea typeface="+mn-ea"/>
              <a:cs typeface="+mn-cs"/>
            </a:rPr>
            <a:t>Press ’Enter’</a:t>
          </a:r>
          <a:r>
            <a:rPr lang="en-US" sz="1100">
              <a:solidFill>
                <a:schemeClr val="dk1"/>
              </a:solidFill>
              <a:effectLst/>
              <a:latin typeface="+mn-lt"/>
              <a:ea typeface="+mn-ea"/>
              <a:cs typeface="+mn-cs"/>
            </a:rPr>
            <a:t>		</a:t>
          </a:r>
        </a:p>
        <a:p>
          <a:endParaRPr lang="en-US" sz="1100"/>
        </a:p>
      </xdr:txBody>
    </xdr:sp>
    <xdr:clientData/>
  </xdr:twoCellAnchor>
  <xdr:twoCellAnchor>
    <xdr:from>
      <xdr:col>2</xdr:col>
      <xdr:colOff>400050</xdr:colOff>
      <xdr:row>23</xdr:row>
      <xdr:rowOff>95250</xdr:rowOff>
    </xdr:from>
    <xdr:to>
      <xdr:col>5</xdr:col>
      <xdr:colOff>762000</xdr:colOff>
      <xdr:row>28</xdr:row>
      <xdr:rowOff>152400</xdr:rowOff>
    </xdr:to>
    <xdr:sp macro="" textlink="">
      <xdr:nvSpPr>
        <xdr:cNvPr id="31" name="TextBox 30">
          <a:extLst>
            <a:ext uri="{FF2B5EF4-FFF2-40B4-BE49-F238E27FC236}">
              <a16:creationId xmlns:a16="http://schemas.microsoft.com/office/drawing/2014/main" id="{00000000-0008-0000-0600-00001F000000}"/>
            </a:ext>
          </a:extLst>
        </xdr:cNvPr>
        <xdr:cNvSpPr txBox="1"/>
      </xdr:nvSpPr>
      <xdr:spPr>
        <a:xfrm>
          <a:off x="2447925" y="4486275"/>
          <a:ext cx="2381250" cy="10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Write an addition formula. </a:t>
          </a:r>
          <a:r>
            <a:rPr lang="en-US" sz="1100" baseline="0"/>
            <a:t>Begin by putting an equal sign in  A27.</a:t>
          </a:r>
          <a:endParaRPr lang="en-US" sz="1100"/>
        </a:p>
      </xdr:txBody>
    </xdr:sp>
    <xdr:clientData/>
  </xdr:twoCellAnchor>
  <xdr:twoCellAnchor>
    <xdr:from>
      <xdr:col>3</xdr:col>
      <xdr:colOff>374541</xdr:colOff>
      <xdr:row>158</xdr:row>
      <xdr:rowOff>47698</xdr:rowOff>
    </xdr:from>
    <xdr:to>
      <xdr:col>10</xdr:col>
      <xdr:colOff>158750</xdr:colOff>
      <xdr:row>170</xdr:row>
      <xdr:rowOff>10583</xdr:rowOff>
    </xdr:to>
    <xdr:sp macro="" textlink="">
      <xdr:nvSpPr>
        <xdr:cNvPr id="32" name="TextBox 31">
          <a:extLst>
            <a:ext uri="{FF2B5EF4-FFF2-40B4-BE49-F238E27FC236}">
              <a16:creationId xmlns:a16="http://schemas.microsoft.com/office/drawing/2014/main" id="{00000000-0008-0000-0600-000020000000}"/>
            </a:ext>
          </a:extLst>
        </xdr:cNvPr>
        <xdr:cNvSpPr txBox="1"/>
      </xdr:nvSpPr>
      <xdr:spPr>
        <a:xfrm>
          <a:off x="3284958" y="30305448"/>
          <a:ext cx="4356209" cy="22488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baseline="0"/>
            <a:t>Write a formula that copies the </a:t>
          </a:r>
          <a:r>
            <a:rPr lang="en-US" sz="1100" b="1" baseline="0"/>
            <a:t>Expenses</a:t>
          </a:r>
          <a:r>
            <a:rPr lang="en-US" sz="1100" baseline="0"/>
            <a:t> and </a:t>
          </a:r>
          <a:r>
            <a:rPr lang="en-US" sz="1100" b="1" baseline="0"/>
            <a:t>Budget Projections</a:t>
          </a:r>
          <a:r>
            <a:rPr lang="en-US" sz="1100" baseline="0"/>
            <a:t> </a:t>
          </a:r>
          <a:r>
            <a:rPr lang="en-US" sz="1100"/>
            <a:t>totals</a:t>
          </a:r>
          <a:r>
            <a:rPr lang="en-US" sz="1100" baseline="0"/>
            <a:t> from the Budget worksheet to the spaces on the left.</a:t>
          </a:r>
        </a:p>
        <a:p>
          <a:endParaRPr lang="en-US" sz="1100" baseline="0"/>
        </a:p>
        <a:p>
          <a:r>
            <a:rPr lang="en-US" sz="1100" baseline="0"/>
            <a:t>How to: Click on cell C160</a:t>
          </a:r>
        </a:p>
        <a:p>
          <a:r>
            <a:rPr lang="en-US" sz="1100" baseline="0"/>
            <a:t>Put in this formula:  </a:t>
          </a:r>
          <a:r>
            <a:rPr lang="en-US" sz="1200" b="1" baseline="0"/>
            <a:t>=Budget!B10</a:t>
          </a:r>
        </a:p>
        <a:p>
          <a:endParaRPr lang="en-US" sz="1100" baseline="0"/>
        </a:p>
        <a:p>
          <a:r>
            <a:rPr lang="en-US" sz="1100" baseline="0"/>
            <a:t>Using this pattern and changing only the cell address, write a formula to display </a:t>
          </a:r>
          <a:r>
            <a:rPr lang="en-US" sz="1100" b="1" baseline="0"/>
            <a:t>Budget Projections </a:t>
          </a:r>
          <a:r>
            <a:rPr lang="en-US" sz="1100" baseline="0"/>
            <a:t>from the Budgets worksheet.  </a:t>
          </a:r>
        </a:p>
        <a:p>
          <a:endParaRPr lang="en-US" sz="1100" baseline="0"/>
        </a:p>
        <a:p>
          <a:r>
            <a:rPr lang="en-US" sz="1100" baseline="0"/>
            <a:t>The cell address for Budget Projections is </a:t>
          </a:r>
          <a:r>
            <a:rPr lang="en-US" sz="1100" b="1" baseline="0"/>
            <a:t>D10</a:t>
          </a:r>
        </a:p>
        <a:p>
          <a:endParaRPr lang="en-US" sz="1100" baseline="0"/>
        </a:p>
        <a:p>
          <a:endParaRPr lang="en-US" sz="1100" baseline="0"/>
        </a:p>
      </xdr:txBody>
    </xdr:sp>
    <xdr:clientData/>
  </xdr:twoCellAnchor>
  <xdr:twoCellAnchor>
    <xdr:from>
      <xdr:col>3</xdr:col>
      <xdr:colOff>247650</xdr:colOff>
      <xdr:row>172</xdr:row>
      <xdr:rowOff>85724</xdr:rowOff>
    </xdr:from>
    <xdr:to>
      <xdr:col>12</xdr:col>
      <xdr:colOff>66675</xdr:colOff>
      <xdr:row>177</xdr:row>
      <xdr:rowOff>171450</xdr:rowOff>
    </xdr:to>
    <xdr:sp macro="" textlink="">
      <xdr:nvSpPr>
        <xdr:cNvPr id="33" name="TextBox 32">
          <a:extLst>
            <a:ext uri="{FF2B5EF4-FFF2-40B4-BE49-F238E27FC236}">
              <a16:creationId xmlns:a16="http://schemas.microsoft.com/office/drawing/2014/main" id="{00000000-0008-0000-0600-000021000000}"/>
            </a:ext>
          </a:extLst>
        </xdr:cNvPr>
        <xdr:cNvSpPr txBox="1"/>
      </xdr:nvSpPr>
      <xdr:spPr>
        <a:xfrm>
          <a:off x="3152775" y="33013649"/>
          <a:ext cx="5591175" cy="1038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Write a formula to subtract the </a:t>
          </a:r>
          <a:r>
            <a:rPr lang="en-US" sz="1100">
              <a:solidFill>
                <a:srgbClr val="0070C0"/>
              </a:solidFill>
            </a:rPr>
            <a:t>Expenses </a:t>
          </a:r>
          <a:r>
            <a:rPr lang="en-US" sz="1100"/>
            <a:t>from the </a:t>
          </a:r>
          <a:r>
            <a:rPr lang="en-US" sz="1100">
              <a:solidFill>
                <a:srgbClr val="0070C0"/>
              </a:solidFill>
            </a:rPr>
            <a:t>Budget Projections</a:t>
          </a:r>
          <a:r>
            <a:rPr lang="en-US" sz="1100" baseline="0">
              <a:solidFill>
                <a:srgbClr val="0070C0"/>
              </a:solidFill>
            </a:rPr>
            <a:t> </a:t>
          </a:r>
          <a:r>
            <a:rPr lang="en-US" sz="1100" baseline="0"/>
            <a:t>to find the difference.</a:t>
          </a:r>
        </a:p>
        <a:p>
          <a:endParaRPr lang="en-US" sz="1100" baseline="0"/>
        </a:p>
        <a:p>
          <a:r>
            <a:rPr lang="en-US" sz="1100" baseline="0"/>
            <a:t>Start with the cell with the larger number and subtract the cell with the the smaller number to get the difference.</a:t>
          </a:r>
          <a:endParaRPr lang="en-US" sz="1100"/>
        </a:p>
      </xdr:txBody>
    </xdr:sp>
    <xdr:clientData/>
  </xdr:twoCellAnchor>
  <xdr:twoCellAnchor>
    <xdr:from>
      <xdr:col>0</xdr:col>
      <xdr:colOff>9525</xdr:colOff>
      <xdr:row>21</xdr:row>
      <xdr:rowOff>19050</xdr:rowOff>
    </xdr:from>
    <xdr:to>
      <xdr:col>9</xdr:col>
      <xdr:colOff>371475</xdr:colOff>
      <xdr:row>21</xdr:row>
      <xdr:rowOff>38099</xdr:rowOff>
    </xdr:to>
    <xdr:cxnSp macro="">
      <xdr:nvCxnSpPr>
        <xdr:cNvPr id="34" name="Straight Connector 33">
          <a:extLst>
            <a:ext uri="{FF2B5EF4-FFF2-40B4-BE49-F238E27FC236}">
              <a16:creationId xmlns:a16="http://schemas.microsoft.com/office/drawing/2014/main" id="{00000000-0008-0000-0600-000022000000}"/>
            </a:ext>
          </a:extLst>
        </xdr:cNvPr>
        <xdr:cNvCxnSpPr/>
      </xdr:nvCxnSpPr>
      <xdr:spPr>
        <a:xfrm>
          <a:off x="9525" y="4019550"/>
          <a:ext cx="7038975" cy="1904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38100</xdr:colOff>
      <xdr:row>32</xdr:row>
      <xdr:rowOff>28575</xdr:rowOff>
    </xdr:from>
    <xdr:to>
      <xdr:col>9</xdr:col>
      <xdr:colOff>400050</xdr:colOff>
      <xdr:row>32</xdr:row>
      <xdr:rowOff>47624</xdr:rowOff>
    </xdr:to>
    <xdr:cxnSp macro="">
      <xdr:nvCxnSpPr>
        <xdr:cNvPr id="35" name="Straight Connector 34">
          <a:extLst>
            <a:ext uri="{FF2B5EF4-FFF2-40B4-BE49-F238E27FC236}">
              <a16:creationId xmlns:a16="http://schemas.microsoft.com/office/drawing/2014/main" id="{00000000-0008-0000-0600-000023000000}"/>
            </a:ext>
          </a:extLst>
        </xdr:cNvPr>
        <xdr:cNvCxnSpPr/>
      </xdr:nvCxnSpPr>
      <xdr:spPr>
        <a:xfrm>
          <a:off x="38100" y="6124575"/>
          <a:ext cx="7038975" cy="1904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57150</xdr:colOff>
      <xdr:row>154</xdr:row>
      <xdr:rowOff>161925</xdr:rowOff>
    </xdr:from>
    <xdr:to>
      <xdr:col>8</xdr:col>
      <xdr:colOff>390525</xdr:colOff>
      <xdr:row>154</xdr:row>
      <xdr:rowOff>180976</xdr:rowOff>
    </xdr:to>
    <xdr:cxnSp macro="">
      <xdr:nvCxnSpPr>
        <xdr:cNvPr id="36" name="Straight Connector 35">
          <a:extLst>
            <a:ext uri="{FF2B5EF4-FFF2-40B4-BE49-F238E27FC236}">
              <a16:creationId xmlns:a16="http://schemas.microsoft.com/office/drawing/2014/main" id="{00000000-0008-0000-0600-000024000000}"/>
            </a:ext>
          </a:extLst>
        </xdr:cNvPr>
        <xdr:cNvCxnSpPr/>
      </xdr:nvCxnSpPr>
      <xdr:spPr>
        <a:xfrm flipV="1">
          <a:off x="57150" y="29498925"/>
          <a:ext cx="6400800" cy="1905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329003</xdr:colOff>
      <xdr:row>32</xdr:row>
      <xdr:rowOff>155758</xdr:rowOff>
    </xdr:from>
    <xdr:to>
      <xdr:col>7</xdr:col>
      <xdr:colOff>89991</xdr:colOff>
      <xdr:row>39</xdr:row>
      <xdr:rowOff>54067</xdr:rowOff>
    </xdr:to>
    <xdr:pic>
      <xdr:nvPicPr>
        <xdr:cNvPr id="38" name="Picture 37">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8949" y="6129590"/>
          <a:ext cx="3332863" cy="1202819"/>
        </a:xfrm>
        <a:prstGeom prst="rect">
          <a:avLst/>
        </a:prstGeom>
        <a:ln>
          <a:solidFill>
            <a:srgbClr val="0070C0"/>
          </a:solidFill>
        </a:ln>
      </xdr:spPr>
    </xdr:pic>
    <xdr:clientData/>
  </xdr:twoCellAnchor>
  <xdr:twoCellAnchor>
    <xdr:from>
      <xdr:col>3</xdr:col>
      <xdr:colOff>134593</xdr:colOff>
      <xdr:row>39</xdr:row>
      <xdr:rowOff>41413</xdr:rowOff>
    </xdr:from>
    <xdr:to>
      <xdr:col>3</xdr:col>
      <xdr:colOff>238125</xdr:colOff>
      <xdr:row>40</xdr:row>
      <xdr:rowOff>134593</xdr:rowOff>
    </xdr:to>
    <xdr:cxnSp macro="">
      <xdr:nvCxnSpPr>
        <xdr:cNvPr id="39" name="Straight Arrow Connector 38">
          <a:extLst>
            <a:ext uri="{FF2B5EF4-FFF2-40B4-BE49-F238E27FC236}">
              <a16:creationId xmlns:a16="http://schemas.microsoft.com/office/drawing/2014/main" id="{00000000-0008-0000-0600-000027000000}"/>
            </a:ext>
          </a:extLst>
        </xdr:cNvPr>
        <xdr:cNvCxnSpPr/>
      </xdr:nvCxnSpPr>
      <xdr:spPr>
        <a:xfrm>
          <a:off x="3043859" y="7319755"/>
          <a:ext cx="103532" cy="27953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529626</xdr:colOff>
      <xdr:row>39</xdr:row>
      <xdr:rowOff>44174</xdr:rowOff>
    </xdr:from>
    <xdr:to>
      <xdr:col>4</xdr:col>
      <xdr:colOff>217419</xdr:colOff>
      <xdr:row>41</xdr:row>
      <xdr:rowOff>0</xdr:rowOff>
    </xdr:to>
    <xdr:cxnSp macro="">
      <xdr:nvCxnSpPr>
        <xdr:cNvPr id="40" name="Straight Arrow Connector 39">
          <a:extLst>
            <a:ext uri="{FF2B5EF4-FFF2-40B4-BE49-F238E27FC236}">
              <a16:creationId xmlns:a16="http://schemas.microsoft.com/office/drawing/2014/main" id="{00000000-0008-0000-0600-000028000000}"/>
            </a:ext>
          </a:extLst>
        </xdr:cNvPr>
        <xdr:cNvCxnSpPr/>
      </xdr:nvCxnSpPr>
      <xdr:spPr>
        <a:xfrm>
          <a:off x="3438892" y="7322516"/>
          <a:ext cx="236516" cy="32854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355923</xdr:colOff>
      <xdr:row>39</xdr:row>
      <xdr:rowOff>22317</xdr:rowOff>
    </xdr:from>
    <xdr:to>
      <xdr:col>5</xdr:col>
      <xdr:colOff>227771</xdr:colOff>
      <xdr:row>41</xdr:row>
      <xdr:rowOff>0</xdr:rowOff>
    </xdr:to>
    <xdr:cxnSp macro="">
      <xdr:nvCxnSpPr>
        <xdr:cNvPr id="41" name="Straight Arrow Connector 40">
          <a:extLst>
            <a:ext uri="{FF2B5EF4-FFF2-40B4-BE49-F238E27FC236}">
              <a16:creationId xmlns:a16="http://schemas.microsoft.com/office/drawing/2014/main" id="{00000000-0008-0000-0600-000029000000}"/>
            </a:ext>
          </a:extLst>
        </xdr:cNvPr>
        <xdr:cNvCxnSpPr/>
      </xdr:nvCxnSpPr>
      <xdr:spPr>
        <a:xfrm>
          <a:off x="3813912" y="7300659"/>
          <a:ext cx="482691" cy="35040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222250</xdr:colOff>
      <xdr:row>179</xdr:row>
      <xdr:rowOff>74083</xdr:rowOff>
    </xdr:from>
    <xdr:to>
      <xdr:col>9</xdr:col>
      <xdr:colOff>550333</xdr:colOff>
      <xdr:row>179</xdr:row>
      <xdr:rowOff>93135</xdr:rowOff>
    </xdr:to>
    <xdr:cxnSp macro="">
      <xdr:nvCxnSpPr>
        <xdr:cNvPr id="42" name="Straight Connector 41">
          <a:extLst>
            <a:ext uri="{FF2B5EF4-FFF2-40B4-BE49-F238E27FC236}">
              <a16:creationId xmlns:a16="http://schemas.microsoft.com/office/drawing/2014/main" id="{00000000-0008-0000-0600-00002A000000}"/>
            </a:ext>
          </a:extLst>
        </xdr:cNvPr>
        <xdr:cNvCxnSpPr/>
      </xdr:nvCxnSpPr>
      <xdr:spPr>
        <a:xfrm flipV="1">
          <a:off x="222250" y="34173583"/>
          <a:ext cx="7005108" cy="190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xdr:col>
      <xdr:colOff>581025</xdr:colOff>
      <xdr:row>50</xdr:row>
      <xdr:rowOff>57150</xdr:rowOff>
    </xdr:from>
    <xdr:to>
      <xdr:col>9</xdr:col>
      <xdr:colOff>285750</xdr:colOff>
      <xdr:row>51</xdr:row>
      <xdr:rowOff>104775</xdr:rowOff>
    </xdr:to>
    <xdr:pic>
      <xdr:nvPicPr>
        <xdr:cNvPr id="43" name="Picture 42">
          <a:extLst>
            <a:ext uri="{FF2B5EF4-FFF2-40B4-BE49-F238E27FC236}">
              <a16:creationId xmlns:a16="http://schemas.microsoft.com/office/drawing/2014/main" id="{00000000-0008-0000-0600-00002B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38850" y="9582150"/>
          <a:ext cx="923925" cy="238125"/>
        </a:xfrm>
        <a:prstGeom prst="rect">
          <a:avLst/>
        </a:prstGeom>
      </xdr:spPr>
    </xdr:pic>
    <xdr:clientData/>
  </xdr:twoCellAnchor>
  <xdr:twoCellAnchor>
    <xdr:from>
      <xdr:col>7</xdr:col>
      <xdr:colOff>180975</xdr:colOff>
      <xdr:row>51</xdr:row>
      <xdr:rowOff>0</xdr:rowOff>
    </xdr:from>
    <xdr:to>
      <xdr:col>7</xdr:col>
      <xdr:colOff>600075</xdr:colOff>
      <xdr:row>51</xdr:row>
      <xdr:rowOff>57150</xdr:rowOff>
    </xdr:to>
    <xdr:cxnSp macro="">
      <xdr:nvCxnSpPr>
        <xdr:cNvPr id="45" name="Straight Arrow Connector 44">
          <a:extLst>
            <a:ext uri="{FF2B5EF4-FFF2-40B4-BE49-F238E27FC236}">
              <a16:creationId xmlns:a16="http://schemas.microsoft.com/office/drawing/2014/main" id="{00000000-0008-0000-0600-00002D000000}"/>
            </a:ext>
          </a:extLst>
        </xdr:cNvPr>
        <xdr:cNvCxnSpPr/>
      </xdr:nvCxnSpPr>
      <xdr:spPr>
        <a:xfrm flipV="1">
          <a:off x="5638800" y="9715500"/>
          <a:ext cx="419100" cy="57150"/>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215</xdr:row>
      <xdr:rowOff>0</xdr:rowOff>
    </xdr:from>
    <xdr:to>
      <xdr:col>8</xdr:col>
      <xdr:colOff>571500</xdr:colOff>
      <xdr:row>215</xdr:row>
      <xdr:rowOff>9525</xdr:rowOff>
    </xdr:to>
    <xdr:cxnSp macro="">
      <xdr:nvCxnSpPr>
        <xdr:cNvPr id="46" name="Straight Connector 45">
          <a:extLst>
            <a:ext uri="{FF2B5EF4-FFF2-40B4-BE49-F238E27FC236}">
              <a16:creationId xmlns:a16="http://schemas.microsoft.com/office/drawing/2014/main" id="{00000000-0008-0000-0600-00002E000000}"/>
            </a:ext>
          </a:extLst>
        </xdr:cNvPr>
        <xdr:cNvCxnSpPr/>
      </xdr:nvCxnSpPr>
      <xdr:spPr>
        <a:xfrm flipV="1">
          <a:off x="133350" y="27051000"/>
          <a:ext cx="70294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85725</xdr:colOff>
      <xdr:row>216</xdr:row>
      <xdr:rowOff>180975</xdr:rowOff>
    </xdr:from>
    <xdr:to>
      <xdr:col>3</xdr:col>
      <xdr:colOff>295275</xdr:colOff>
      <xdr:row>219</xdr:row>
      <xdr:rowOff>85725</xdr:rowOff>
    </xdr:to>
    <xdr:sp macro="" textlink="">
      <xdr:nvSpPr>
        <xdr:cNvPr id="47" name="TextBox 46">
          <a:extLst>
            <a:ext uri="{FF2B5EF4-FFF2-40B4-BE49-F238E27FC236}">
              <a16:creationId xmlns:a16="http://schemas.microsoft.com/office/drawing/2014/main" id="{00000000-0008-0000-0600-00002F000000}"/>
            </a:ext>
          </a:extLst>
        </xdr:cNvPr>
        <xdr:cNvSpPr txBox="1"/>
      </xdr:nvSpPr>
      <xdr:spPr>
        <a:xfrm>
          <a:off x="85725" y="41529000"/>
          <a:ext cx="3114675"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Write a formula to show</a:t>
          </a:r>
          <a:r>
            <a:rPr lang="en-US" sz="1100" baseline="0"/>
            <a:t> h</a:t>
          </a:r>
          <a:r>
            <a:rPr lang="en-US" sz="1100"/>
            <a:t>ow many days between now and Christmas.</a:t>
          </a:r>
        </a:p>
      </xdr:txBody>
    </xdr:sp>
    <xdr:clientData/>
  </xdr:twoCellAnchor>
  <xdr:twoCellAnchor>
    <xdr:from>
      <xdr:col>1</xdr:col>
      <xdr:colOff>1019176</xdr:colOff>
      <xdr:row>223</xdr:row>
      <xdr:rowOff>123825</xdr:rowOff>
    </xdr:from>
    <xdr:to>
      <xdr:col>5</xdr:col>
      <xdr:colOff>9526</xdr:colOff>
      <xdr:row>225</xdr:row>
      <xdr:rowOff>76200</xdr:rowOff>
    </xdr:to>
    <xdr:sp macro="" textlink="">
      <xdr:nvSpPr>
        <xdr:cNvPr id="48" name="TextBox 47">
          <a:extLst>
            <a:ext uri="{FF2B5EF4-FFF2-40B4-BE49-F238E27FC236}">
              <a16:creationId xmlns:a16="http://schemas.microsoft.com/office/drawing/2014/main" id="{00000000-0008-0000-0600-000030000000}"/>
            </a:ext>
          </a:extLst>
        </xdr:cNvPr>
        <xdr:cNvSpPr txBox="1"/>
      </xdr:nvSpPr>
      <xdr:spPr>
        <a:xfrm>
          <a:off x="2000251" y="42862500"/>
          <a:ext cx="20764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Add</a:t>
          </a:r>
          <a:r>
            <a:rPr lang="en-US" sz="1100" baseline="0"/>
            <a:t> 7 days to todays date.  --&gt;</a:t>
          </a:r>
          <a:endParaRPr lang="en-US" sz="1100"/>
        </a:p>
      </xdr:txBody>
    </xdr:sp>
    <xdr:clientData/>
  </xdr:twoCellAnchor>
  <xdr:twoCellAnchor>
    <xdr:from>
      <xdr:col>9</xdr:col>
      <xdr:colOff>590550</xdr:colOff>
      <xdr:row>215</xdr:row>
      <xdr:rowOff>38100</xdr:rowOff>
    </xdr:from>
    <xdr:to>
      <xdr:col>16</xdr:col>
      <xdr:colOff>228600</xdr:colOff>
      <xdr:row>218</xdr:row>
      <xdr:rowOff>9525</xdr:rowOff>
    </xdr:to>
    <xdr:sp macro="" textlink="">
      <xdr:nvSpPr>
        <xdr:cNvPr id="49" name="TextBox 48">
          <a:extLst>
            <a:ext uri="{FF2B5EF4-FFF2-40B4-BE49-F238E27FC236}">
              <a16:creationId xmlns:a16="http://schemas.microsoft.com/office/drawing/2014/main" id="{00000000-0008-0000-0600-000031000000}"/>
            </a:ext>
          </a:extLst>
        </xdr:cNvPr>
        <xdr:cNvSpPr txBox="1"/>
      </xdr:nvSpPr>
      <xdr:spPr>
        <a:xfrm>
          <a:off x="7439025" y="41252775"/>
          <a:ext cx="4057650"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TIP:  </a:t>
          </a:r>
        </a:p>
        <a:p>
          <a:r>
            <a:rPr lang="en-US" sz="1100"/>
            <a:t>The =TODAY() formula inserts todays date and updates</a:t>
          </a:r>
          <a:r>
            <a:rPr lang="en-US" sz="1100" baseline="0"/>
            <a:t> daily.</a:t>
          </a:r>
          <a:endParaRPr lang="en-US" sz="1100"/>
        </a:p>
      </xdr:txBody>
    </xdr:sp>
    <xdr:clientData/>
  </xdr:twoCellAnchor>
  <xdr:twoCellAnchor>
    <xdr:from>
      <xdr:col>0</xdr:col>
      <xdr:colOff>209549</xdr:colOff>
      <xdr:row>251</xdr:row>
      <xdr:rowOff>133349</xdr:rowOff>
    </xdr:from>
    <xdr:to>
      <xdr:col>3</xdr:col>
      <xdr:colOff>380999</xdr:colOff>
      <xdr:row>273</xdr:row>
      <xdr:rowOff>133350</xdr:rowOff>
    </xdr:to>
    <mc:AlternateContent xmlns:mc="http://schemas.openxmlformats.org/markup-compatibility/2006" xmlns:a14="http://schemas.microsoft.com/office/drawing/2010/main">
      <mc:Choice Requires="a14">
        <xdr:sp macro="" textlink="">
          <xdr:nvSpPr>
            <xdr:cNvPr id="50" name="TextBox 49">
              <a:extLst>
                <a:ext uri="{FF2B5EF4-FFF2-40B4-BE49-F238E27FC236}">
                  <a16:creationId xmlns:a16="http://schemas.microsoft.com/office/drawing/2014/main" id="{00000000-0008-0000-0600-000032000000}"/>
                </a:ext>
              </a:extLst>
            </xdr:cNvPr>
            <xdr:cNvSpPr txBox="1"/>
          </xdr:nvSpPr>
          <xdr:spPr>
            <a:xfrm>
              <a:off x="209549" y="48167924"/>
              <a:ext cx="3076575" cy="4191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Make a form</a:t>
              </a:r>
              <a:r>
                <a:rPr lang="en-US" sz="1100" baseline="0"/>
                <a:t> with titles, an input  cell and a formula to give the result of an area of a circle based on its radius.</a:t>
              </a:r>
            </a:p>
            <a:p>
              <a:endParaRPr lang="en-US" sz="1100" baseline="0"/>
            </a:p>
            <a:p>
              <a:r>
                <a:rPr lang="en-US" sz="1100" baseline="0"/>
                <a:t>The input box is for the radius.   This geometry formula works out to 3.14 times the radius and again times the radius.   </a:t>
              </a:r>
            </a:p>
            <a:p>
              <a:endParaRPr lang="en-US" sz="1100" baseline="0"/>
            </a:p>
            <a:p>
              <a:pPr algn="ctr"/>
              <a:r>
                <a:rPr lang="en-US" sz="1100" i="1" baseline="0">
                  <a:solidFill>
                    <a:srgbClr val="002060"/>
                  </a:solidFill>
                </a:rPr>
                <a:t>Area =  3.14 X radius X radius  </a:t>
              </a:r>
              <a:endParaRPr lang="en-US" sz="1100" i="1" baseline="0">
                <a:solidFill>
                  <a:srgbClr val="002060"/>
                </a:solidFill>
                <a:latin typeface="Cambria Math"/>
                <a:ea typeface="Cambria Math"/>
              </a:endParaRPr>
            </a:p>
            <a:p>
              <a:pPr algn="ctr"/>
              <a:endParaRPr lang="en-US" sz="1100" i="1" baseline="0">
                <a:solidFill>
                  <a:srgbClr val="002060"/>
                </a:solidFill>
                <a:latin typeface="Cambria Math"/>
                <a:ea typeface="Cambria Math"/>
              </a:endParaRPr>
            </a:p>
            <a:p>
              <a:pPr algn="ctr"/>
              <a14:m>
                <m:oMath xmlns:m="http://schemas.openxmlformats.org/officeDocument/2006/math">
                  <m:r>
                    <a:rPr lang="en-US" sz="1100" i="1" baseline="0">
                      <a:solidFill>
                        <a:srgbClr val="002060"/>
                      </a:solidFill>
                      <a:latin typeface="Cambria Math"/>
                      <a:ea typeface="Cambria Math"/>
                    </a:rPr>
                    <m:t>𝐴</m:t>
                  </m:r>
                  <m:r>
                    <a:rPr lang="en-US" sz="1100" i="1" baseline="0">
                      <a:solidFill>
                        <a:srgbClr val="002060"/>
                      </a:solidFill>
                      <a:latin typeface="Cambria Math"/>
                      <a:ea typeface="Cambria Math"/>
                    </a:rPr>
                    <m:t>=</m:t>
                  </m:r>
                  <m:r>
                    <a:rPr lang="el-GR" sz="1100" i="1" baseline="0">
                      <a:solidFill>
                        <a:srgbClr val="002060"/>
                      </a:solidFill>
                      <a:latin typeface="Cambria Math"/>
                      <a:ea typeface="Cambria Math"/>
                    </a:rPr>
                    <m:t>𝜋</m:t>
                  </m:r>
                  <m:sSup>
                    <m:sSupPr>
                      <m:ctrlPr>
                        <a:rPr lang="en-US" sz="1100" i="1" baseline="0">
                          <a:solidFill>
                            <a:srgbClr val="002060"/>
                          </a:solidFill>
                          <a:latin typeface="Cambria Math" panose="02040503050406030204" pitchFamily="18" charset="0"/>
                          <a:ea typeface="Cambria Math"/>
                        </a:rPr>
                      </m:ctrlPr>
                    </m:sSupPr>
                    <m:e>
                      <m:r>
                        <a:rPr lang="en-US" sz="1100" i="1" baseline="0">
                          <a:solidFill>
                            <a:srgbClr val="002060"/>
                          </a:solidFill>
                          <a:latin typeface="Cambria Math"/>
                          <a:ea typeface="Cambria Math"/>
                        </a:rPr>
                        <m:t>𝑟</m:t>
                      </m:r>
                    </m:e>
                    <m:sup>
                      <m:r>
                        <a:rPr lang="en-US" sz="1100" i="1" baseline="0">
                          <a:solidFill>
                            <a:srgbClr val="002060"/>
                          </a:solidFill>
                          <a:latin typeface="Cambria Math"/>
                          <a:ea typeface="Cambria Math"/>
                        </a:rPr>
                        <m:t>2</m:t>
                      </m:r>
                    </m:sup>
                  </m:sSup>
                </m:oMath>
              </a14:m>
              <a:r>
                <a:rPr lang="en-US" sz="1100">
                  <a:solidFill>
                    <a:srgbClr val="002060"/>
                  </a:solidFill>
                </a:rPr>
                <a:t> </a:t>
              </a:r>
            </a:p>
            <a:p>
              <a:endParaRPr lang="en-US" sz="1100"/>
            </a:p>
            <a:p>
              <a:r>
                <a:rPr lang="en-US" sz="1100"/>
                <a:t>See the example and make your</a:t>
              </a:r>
              <a:r>
                <a:rPr lang="en-US" sz="1100" baseline="0"/>
                <a:t> version.</a:t>
              </a:r>
            </a:p>
            <a:p>
              <a:endParaRPr lang="en-US" sz="1100" baseline="0"/>
            </a:p>
            <a:p>
              <a:r>
                <a:rPr lang="en-US" sz="1100" baseline="0"/>
                <a:t>If you input 5, the answer that appears should be 78.5 which is the area of a circle with a radius of 5.</a:t>
              </a:r>
            </a:p>
            <a:p>
              <a:endParaRPr lang="en-US" sz="1100" baseline="0"/>
            </a:p>
            <a:p>
              <a:r>
                <a:rPr lang="en-US" sz="1100" baseline="0"/>
                <a:t>If you input 10, the answer should be 314.</a:t>
              </a:r>
            </a:p>
            <a:p>
              <a:endParaRPr lang="en-US" sz="1100" baseline="0"/>
            </a:p>
            <a:p>
              <a:r>
                <a:rPr lang="en-US" sz="1100" baseline="0"/>
                <a:t>Test out your form and formula.</a:t>
              </a:r>
              <a:endParaRPr lang="en-US" sz="1100"/>
            </a:p>
          </xdr:txBody>
        </xdr:sp>
      </mc:Choice>
      <mc:Fallback xmlns="">
        <xdr:sp macro="" textlink="">
          <xdr:nvSpPr>
            <xdr:cNvPr id="50" name="TextBox 49"/>
            <xdr:cNvSpPr txBox="1"/>
          </xdr:nvSpPr>
          <xdr:spPr>
            <a:xfrm>
              <a:off x="209549" y="48167924"/>
              <a:ext cx="3076575" cy="4191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Make a form</a:t>
              </a:r>
              <a:r>
                <a:rPr lang="en-US" sz="1100" baseline="0"/>
                <a:t> with titles, an input  cell and a formula to give the result of an area of a circle based on its radius.</a:t>
              </a:r>
            </a:p>
            <a:p>
              <a:endParaRPr lang="en-US" sz="1100" baseline="0"/>
            </a:p>
            <a:p>
              <a:r>
                <a:rPr lang="en-US" sz="1100" baseline="0"/>
                <a:t>The input box is for the radius.   This geometry formula works out to 3.14 times the radius and again times the radius.   </a:t>
              </a:r>
            </a:p>
            <a:p>
              <a:endParaRPr lang="en-US" sz="1100" baseline="0"/>
            </a:p>
            <a:p>
              <a:pPr algn="ctr"/>
              <a:r>
                <a:rPr lang="en-US" sz="1100" i="1" baseline="0">
                  <a:solidFill>
                    <a:srgbClr val="002060"/>
                  </a:solidFill>
                </a:rPr>
                <a:t>Area =  3.14 X radius X radius  </a:t>
              </a:r>
              <a:endParaRPr lang="en-US" sz="1100" i="1" baseline="0">
                <a:solidFill>
                  <a:srgbClr val="002060"/>
                </a:solidFill>
                <a:latin typeface="Cambria Math"/>
                <a:ea typeface="Cambria Math"/>
              </a:endParaRPr>
            </a:p>
            <a:p>
              <a:pPr algn="ctr"/>
              <a:endParaRPr lang="en-US" sz="1100" i="1" baseline="0">
                <a:solidFill>
                  <a:srgbClr val="002060"/>
                </a:solidFill>
                <a:latin typeface="Cambria Math"/>
                <a:ea typeface="Cambria Math"/>
              </a:endParaRPr>
            </a:p>
            <a:p>
              <a:pPr algn="ctr"/>
              <a:r>
                <a:rPr lang="en-US" sz="1100" i="0" baseline="0">
                  <a:solidFill>
                    <a:srgbClr val="002060"/>
                  </a:solidFill>
                  <a:latin typeface="Cambria Math"/>
                  <a:ea typeface="Cambria Math"/>
                </a:rPr>
                <a:t>𝐴=</a:t>
              </a:r>
              <a:r>
                <a:rPr lang="el-GR" sz="1100" i="0" baseline="0">
                  <a:solidFill>
                    <a:srgbClr val="002060"/>
                  </a:solidFill>
                  <a:latin typeface="Cambria Math"/>
                  <a:ea typeface="Cambria Math"/>
                </a:rPr>
                <a:t>𝜋</a:t>
              </a:r>
              <a:r>
                <a:rPr lang="en-US" sz="1100" i="0" baseline="0">
                  <a:solidFill>
                    <a:srgbClr val="002060"/>
                  </a:solidFill>
                  <a:latin typeface="Cambria Math"/>
                  <a:ea typeface="Cambria Math"/>
                </a:rPr>
                <a:t>𝑟</a:t>
              </a:r>
              <a:r>
                <a:rPr lang="en-US" sz="1100" i="0" baseline="0">
                  <a:solidFill>
                    <a:srgbClr val="002060"/>
                  </a:solidFill>
                  <a:latin typeface="Cambria Math" panose="02040503050406030204" pitchFamily="18" charset="0"/>
                  <a:ea typeface="Cambria Math"/>
                </a:rPr>
                <a:t>^</a:t>
              </a:r>
              <a:r>
                <a:rPr lang="en-US" sz="1100" i="0" baseline="0">
                  <a:solidFill>
                    <a:srgbClr val="002060"/>
                  </a:solidFill>
                  <a:latin typeface="Cambria Math"/>
                  <a:ea typeface="Cambria Math"/>
                </a:rPr>
                <a:t>2</a:t>
              </a:r>
              <a:r>
                <a:rPr lang="en-US" sz="1100">
                  <a:solidFill>
                    <a:srgbClr val="002060"/>
                  </a:solidFill>
                </a:rPr>
                <a:t> </a:t>
              </a:r>
            </a:p>
            <a:p>
              <a:endParaRPr lang="en-US" sz="1100"/>
            </a:p>
            <a:p>
              <a:r>
                <a:rPr lang="en-US" sz="1100"/>
                <a:t>See the example and make your</a:t>
              </a:r>
              <a:r>
                <a:rPr lang="en-US" sz="1100" baseline="0"/>
                <a:t> version.</a:t>
              </a:r>
            </a:p>
            <a:p>
              <a:endParaRPr lang="en-US" sz="1100" baseline="0"/>
            </a:p>
            <a:p>
              <a:r>
                <a:rPr lang="en-US" sz="1100" baseline="0"/>
                <a:t>If you input 5, the answer that appears should be 78.5 which is the area of a circle with a radius of 5.</a:t>
              </a:r>
            </a:p>
            <a:p>
              <a:endParaRPr lang="en-US" sz="1100" baseline="0"/>
            </a:p>
            <a:p>
              <a:r>
                <a:rPr lang="en-US" sz="1100" baseline="0"/>
                <a:t>If you input 10, the answer should be 314.</a:t>
              </a:r>
            </a:p>
            <a:p>
              <a:endParaRPr lang="en-US" sz="1100" baseline="0"/>
            </a:p>
            <a:p>
              <a:r>
                <a:rPr lang="en-US" sz="1100" baseline="0"/>
                <a:t>Test out your form and formula.</a:t>
              </a:r>
              <a:endParaRPr lang="en-US" sz="1100"/>
            </a:p>
          </xdr:txBody>
        </xdr:sp>
      </mc:Fallback>
    </mc:AlternateContent>
    <xdr:clientData/>
  </xdr:twoCellAnchor>
  <xdr:twoCellAnchor>
    <xdr:from>
      <xdr:col>5</xdr:col>
      <xdr:colOff>172691</xdr:colOff>
      <xdr:row>228</xdr:row>
      <xdr:rowOff>107260</xdr:rowOff>
    </xdr:from>
    <xdr:to>
      <xdr:col>6</xdr:col>
      <xdr:colOff>525117</xdr:colOff>
      <xdr:row>230</xdr:row>
      <xdr:rowOff>58807</xdr:rowOff>
    </xdr:to>
    <xdr:sp macro="" textlink="">
      <xdr:nvSpPr>
        <xdr:cNvPr id="51" name="TextBox 50">
          <a:extLst>
            <a:ext uri="{FF2B5EF4-FFF2-40B4-BE49-F238E27FC236}">
              <a16:creationId xmlns:a16="http://schemas.microsoft.com/office/drawing/2014/main" id="{00000000-0008-0000-0600-000033000000}"/>
            </a:ext>
          </a:extLst>
        </xdr:cNvPr>
        <xdr:cNvSpPr txBox="1"/>
      </xdr:nvSpPr>
      <xdr:spPr>
        <a:xfrm>
          <a:off x="4241523" y="42866227"/>
          <a:ext cx="1128920" cy="3346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Input boxes</a:t>
          </a:r>
        </a:p>
      </xdr:txBody>
    </xdr:sp>
    <xdr:clientData/>
  </xdr:twoCellAnchor>
  <xdr:twoCellAnchor>
    <xdr:from>
      <xdr:col>6</xdr:col>
      <xdr:colOff>161925</xdr:colOff>
      <xdr:row>229</xdr:row>
      <xdr:rowOff>174764</xdr:rowOff>
    </xdr:from>
    <xdr:to>
      <xdr:col>6</xdr:col>
      <xdr:colOff>624095</xdr:colOff>
      <xdr:row>233</xdr:row>
      <xdr:rowOff>49283</xdr:rowOff>
    </xdr:to>
    <xdr:cxnSp macro="">
      <xdr:nvCxnSpPr>
        <xdr:cNvPr id="52" name="Straight Arrow Connector 51">
          <a:extLst>
            <a:ext uri="{FF2B5EF4-FFF2-40B4-BE49-F238E27FC236}">
              <a16:creationId xmlns:a16="http://schemas.microsoft.com/office/drawing/2014/main" id="{00000000-0008-0000-0600-000034000000}"/>
            </a:ext>
          </a:extLst>
        </xdr:cNvPr>
        <xdr:cNvCxnSpPr/>
      </xdr:nvCxnSpPr>
      <xdr:spPr>
        <a:xfrm>
          <a:off x="5007251" y="43120090"/>
          <a:ext cx="462170" cy="64066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457200</xdr:colOff>
      <xdr:row>230</xdr:row>
      <xdr:rowOff>47624</xdr:rowOff>
    </xdr:from>
    <xdr:to>
      <xdr:col>3</xdr:col>
      <xdr:colOff>304800</xdr:colOff>
      <xdr:row>245</xdr:row>
      <xdr:rowOff>152399</xdr:rowOff>
    </xdr:to>
    <xdr:sp macro="" textlink="">
      <xdr:nvSpPr>
        <xdr:cNvPr id="53" name="TextBox 52">
          <a:extLst>
            <a:ext uri="{FF2B5EF4-FFF2-40B4-BE49-F238E27FC236}">
              <a16:creationId xmlns:a16="http://schemas.microsoft.com/office/drawing/2014/main" id="{00000000-0008-0000-0600-000035000000}"/>
            </a:ext>
          </a:extLst>
        </xdr:cNvPr>
        <xdr:cNvSpPr txBox="1"/>
      </xdr:nvSpPr>
      <xdr:spPr>
        <a:xfrm>
          <a:off x="457200" y="44062649"/>
          <a:ext cx="2752725" cy="2981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Make a</a:t>
          </a:r>
          <a:r>
            <a:rPr lang="en-US" sz="1100" baseline="0"/>
            <a:t> form to calculate area as in the example to the right.</a:t>
          </a:r>
        </a:p>
        <a:p>
          <a:endParaRPr lang="en-US" sz="1100" baseline="0"/>
        </a:p>
        <a:p>
          <a:r>
            <a:rPr lang="en-US" sz="1100" baseline="0"/>
            <a:t>Change the numbers below the words 'length' or 'width' and see hoiw the Area changes.</a:t>
          </a:r>
        </a:p>
        <a:p>
          <a:endParaRPr lang="en-US" sz="1100" baseline="0"/>
        </a:p>
        <a:p>
          <a:r>
            <a:rPr lang="en-US" sz="1100" baseline="0"/>
            <a:t>The formula is below the word below 'Area' and can be seen in the formula bar.</a:t>
          </a:r>
        </a:p>
        <a:p>
          <a:endParaRPr lang="en-US" sz="1100" baseline="0"/>
        </a:p>
        <a:p>
          <a:endParaRPr lang="en-US" sz="1100" baseline="0"/>
        </a:p>
        <a:p>
          <a:r>
            <a:rPr lang="en-US" sz="1100" baseline="0"/>
            <a:t>Recreate your version.</a:t>
          </a:r>
        </a:p>
        <a:p>
          <a:endParaRPr lang="en-US" sz="1100" baseline="0"/>
        </a:p>
        <a:p>
          <a:r>
            <a:rPr lang="en-US" sz="1100" i="1" baseline="0">
              <a:solidFill>
                <a:schemeClr val="accent2">
                  <a:lumMod val="50000"/>
                </a:schemeClr>
              </a:solidFill>
            </a:rPr>
            <a:t>Length X width = Area</a:t>
          </a:r>
        </a:p>
        <a:p>
          <a:endParaRPr lang="en-US" sz="1100" baseline="0"/>
        </a:p>
        <a:p>
          <a:endParaRPr lang="en-US" sz="1100"/>
        </a:p>
      </xdr:txBody>
    </xdr:sp>
    <xdr:clientData/>
  </xdr:twoCellAnchor>
  <xdr:twoCellAnchor>
    <xdr:from>
      <xdr:col>4</xdr:col>
      <xdr:colOff>247650</xdr:colOff>
      <xdr:row>7</xdr:row>
      <xdr:rowOff>104776</xdr:rowOff>
    </xdr:from>
    <xdr:to>
      <xdr:col>12</xdr:col>
      <xdr:colOff>476250</xdr:colOff>
      <xdr:row>11</xdr:row>
      <xdr:rowOff>104776</xdr:rowOff>
    </xdr:to>
    <xdr:sp macro="" textlink="">
      <xdr:nvSpPr>
        <xdr:cNvPr id="44" name="TextBox 43">
          <a:extLst>
            <a:ext uri="{FF2B5EF4-FFF2-40B4-BE49-F238E27FC236}">
              <a16:creationId xmlns:a16="http://schemas.microsoft.com/office/drawing/2014/main" id="{07213A93-CE30-4231-A9F7-D73E61E4765B}"/>
            </a:ext>
          </a:extLst>
        </xdr:cNvPr>
        <xdr:cNvSpPr txBox="1"/>
      </xdr:nvSpPr>
      <xdr:spPr>
        <a:xfrm>
          <a:off x="3705225" y="1447801"/>
          <a:ext cx="544830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Equal sign          page/worksheet name       </a:t>
          </a:r>
          <a:r>
            <a:rPr lang="en-US" sz="1100" baseline="0"/>
            <a:t> !</a:t>
          </a:r>
          <a:r>
            <a:rPr lang="en-US" sz="1100"/>
            <a:t>        cell address</a:t>
          </a:r>
        </a:p>
        <a:p>
          <a:endParaRPr lang="en-US" sz="600"/>
        </a:p>
        <a:p>
          <a:r>
            <a:rPr lang="en-US" sz="1200" b="1"/>
            <a:t>      =                                DB                         !             M2</a:t>
          </a:r>
        </a:p>
      </xdr:txBody>
    </xdr:sp>
    <xdr:clientData/>
  </xdr:twoCellAnchor>
  <xdr:twoCellAnchor editAs="oneCell">
    <xdr:from>
      <xdr:col>8</xdr:col>
      <xdr:colOff>466725</xdr:colOff>
      <xdr:row>280</xdr:row>
      <xdr:rowOff>85725</xdr:rowOff>
    </xdr:from>
    <xdr:to>
      <xdr:col>14</xdr:col>
      <xdr:colOff>152400</xdr:colOff>
      <xdr:row>284</xdr:row>
      <xdr:rowOff>175994</xdr:rowOff>
    </xdr:to>
    <xdr:pic>
      <xdr:nvPicPr>
        <xdr:cNvPr id="55" name="Picture 54" descr="Screen Clipping">
          <a:extLst>
            <a:ext uri="{FF2B5EF4-FFF2-40B4-BE49-F238E27FC236}">
              <a16:creationId xmlns:a16="http://schemas.microsoft.com/office/drawing/2014/main" id="{390717F6-50BA-45C6-A527-E53D79052A3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752725" y="12353925"/>
          <a:ext cx="3343275" cy="852269"/>
        </a:xfrm>
        <a:prstGeom prst="rect">
          <a:avLst/>
        </a:prstGeom>
      </xdr:spPr>
    </xdr:pic>
    <xdr:clientData/>
  </xdr:twoCellAnchor>
  <xdr:twoCellAnchor>
    <xdr:from>
      <xdr:col>7</xdr:col>
      <xdr:colOff>47625</xdr:colOff>
      <xdr:row>284</xdr:row>
      <xdr:rowOff>95250</xdr:rowOff>
    </xdr:from>
    <xdr:to>
      <xdr:col>9</xdr:col>
      <xdr:colOff>238125</xdr:colOff>
      <xdr:row>284</xdr:row>
      <xdr:rowOff>142876</xdr:rowOff>
    </xdr:to>
    <xdr:cxnSp macro="">
      <xdr:nvCxnSpPr>
        <xdr:cNvPr id="56" name="Straight Arrow Connector 55">
          <a:extLst>
            <a:ext uri="{FF2B5EF4-FFF2-40B4-BE49-F238E27FC236}">
              <a16:creationId xmlns:a16="http://schemas.microsoft.com/office/drawing/2014/main" id="{07433C98-22C3-42ED-92EE-ECAC0AC06738}"/>
            </a:ext>
          </a:extLst>
        </xdr:cNvPr>
        <xdr:cNvCxnSpPr/>
      </xdr:nvCxnSpPr>
      <xdr:spPr>
        <a:xfrm flipV="1">
          <a:off x="1381125" y="13125450"/>
          <a:ext cx="2095500" cy="47626"/>
        </a:xfrm>
        <a:prstGeom prst="straightConnector1">
          <a:avLst/>
        </a:prstGeom>
        <a:ln>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editAs="oneCell">
    <xdr:from>
      <xdr:col>9</xdr:col>
      <xdr:colOff>200025</xdr:colOff>
      <xdr:row>287</xdr:row>
      <xdr:rowOff>114301</xdr:rowOff>
    </xdr:from>
    <xdr:to>
      <xdr:col>14</xdr:col>
      <xdr:colOff>161925</xdr:colOff>
      <xdr:row>300</xdr:row>
      <xdr:rowOff>66677</xdr:rowOff>
    </xdr:to>
    <xdr:pic>
      <xdr:nvPicPr>
        <xdr:cNvPr id="57" name="Picture 56">
          <a:extLst>
            <a:ext uri="{FF2B5EF4-FFF2-40B4-BE49-F238E27FC236}">
              <a16:creationId xmlns:a16="http://schemas.microsoft.com/office/drawing/2014/main" id="{56881A27-A977-4D0C-B676-65D3DB82DDBA}"/>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438525" y="13773151"/>
          <a:ext cx="3009900" cy="2495550"/>
        </a:xfrm>
        <a:prstGeom prst="rect">
          <a:avLst/>
        </a:prstGeom>
      </xdr:spPr>
    </xdr:pic>
    <xdr:clientData/>
  </xdr:twoCellAnchor>
  <xdr:twoCellAnchor>
    <xdr:from>
      <xdr:col>8</xdr:col>
      <xdr:colOff>561975</xdr:colOff>
      <xdr:row>289</xdr:row>
      <xdr:rowOff>142875</xdr:rowOff>
    </xdr:from>
    <xdr:to>
      <xdr:col>9</xdr:col>
      <xdr:colOff>180975</xdr:colOff>
      <xdr:row>289</xdr:row>
      <xdr:rowOff>161925</xdr:rowOff>
    </xdr:to>
    <xdr:cxnSp macro="">
      <xdr:nvCxnSpPr>
        <xdr:cNvPr id="58" name="Straight Arrow Connector 57">
          <a:extLst>
            <a:ext uri="{FF2B5EF4-FFF2-40B4-BE49-F238E27FC236}">
              <a16:creationId xmlns:a16="http://schemas.microsoft.com/office/drawing/2014/main" id="{2FD0173B-AB03-41F9-8435-97B6A5AC5B98}"/>
            </a:ext>
          </a:extLst>
        </xdr:cNvPr>
        <xdr:cNvCxnSpPr/>
      </xdr:nvCxnSpPr>
      <xdr:spPr>
        <a:xfrm>
          <a:off x="2847975" y="14182725"/>
          <a:ext cx="571500" cy="19050"/>
        </a:xfrm>
        <a:prstGeom prst="straightConnector1">
          <a:avLst/>
        </a:prstGeom>
        <a:ln>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7</xdr:col>
      <xdr:colOff>581025</xdr:colOff>
      <xdr:row>299</xdr:row>
      <xdr:rowOff>114300</xdr:rowOff>
    </xdr:from>
    <xdr:to>
      <xdr:col>9</xdr:col>
      <xdr:colOff>114300</xdr:colOff>
      <xdr:row>299</xdr:row>
      <xdr:rowOff>171450</xdr:rowOff>
    </xdr:to>
    <xdr:cxnSp macro="">
      <xdr:nvCxnSpPr>
        <xdr:cNvPr id="59" name="Straight Arrow Connector 58">
          <a:extLst>
            <a:ext uri="{FF2B5EF4-FFF2-40B4-BE49-F238E27FC236}">
              <a16:creationId xmlns:a16="http://schemas.microsoft.com/office/drawing/2014/main" id="{82F86A83-0AA4-40EB-B42E-F1EBBE5C8C1A}"/>
            </a:ext>
          </a:extLst>
        </xdr:cNvPr>
        <xdr:cNvCxnSpPr/>
      </xdr:nvCxnSpPr>
      <xdr:spPr>
        <a:xfrm>
          <a:off x="1914525" y="16059150"/>
          <a:ext cx="1438275" cy="57150"/>
        </a:xfrm>
        <a:prstGeom prst="straightConnector1">
          <a:avLst/>
        </a:prstGeom>
        <a:ln>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0</xdr:col>
      <xdr:colOff>47625</xdr:colOff>
      <xdr:row>278</xdr:row>
      <xdr:rowOff>142875</xdr:rowOff>
    </xdr:from>
    <xdr:to>
      <xdr:col>3</xdr:col>
      <xdr:colOff>76200</xdr:colOff>
      <xdr:row>288</xdr:row>
      <xdr:rowOff>66675</xdr:rowOff>
    </xdr:to>
    <xdr:sp macro="" textlink="">
      <xdr:nvSpPr>
        <xdr:cNvPr id="60" name="TextBox 59">
          <a:extLst>
            <a:ext uri="{FF2B5EF4-FFF2-40B4-BE49-F238E27FC236}">
              <a16:creationId xmlns:a16="http://schemas.microsoft.com/office/drawing/2014/main" id="{72E07026-153A-4113-B508-8AE1085C68B2}"/>
            </a:ext>
          </a:extLst>
        </xdr:cNvPr>
        <xdr:cNvSpPr txBox="1"/>
      </xdr:nvSpPr>
      <xdr:spPr>
        <a:xfrm>
          <a:off x="47625" y="53330475"/>
          <a:ext cx="2933700" cy="1933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Put formula in B300        (</a:t>
          </a:r>
          <a:r>
            <a:rPr lang="en-US" sz="1050" i="1"/>
            <a:t>Select B300)</a:t>
          </a:r>
        </a:p>
        <a:p>
          <a:endParaRPr lang="en-US" sz="1100"/>
        </a:p>
        <a:p>
          <a:r>
            <a:rPr lang="en-US" sz="1100"/>
            <a:t>Use</a:t>
          </a:r>
          <a:r>
            <a:rPr lang="en-US" sz="1400" b="1" i="1">
              <a:latin typeface="+mn-lt"/>
            </a:rPr>
            <a:t> Fx </a:t>
          </a:r>
          <a:r>
            <a:rPr lang="en-US" sz="1100"/>
            <a:t>to open the Insert function dialog box.</a:t>
          </a:r>
        </a:p>
        <a:p>
          <a:endParaRPr lang="en-US" sz="1100"/>
        </a:p>
        <a:p>
          <a:r>
            <a:rPr lang="en-US" sz="1100"/>
            <a:t>Select SUM</a:t>
          </a:r>
        </a:p>
        <a:p>
          <a:endParaRPr lang="en-US" sz="1100"/>
        </a:p>
        <a:p>
          <a:r>
            <a:rPr lang="en-US" sz="1100"/>
            <a:t>Build a formula summing</a:t>
          </a:r>
          <a:r>
            <a:rPr lang="en-US" sz="1100" baseline="0"/>
            <a:t> the sets of numbers below   </a:t>
          </a:r>
          <a:endParaRPr lang="en-US" sz="1100"/>
        </a:p>
      </xdr:txBody>
    </xdr:sp>
    <xdr:clientData/>
  </xdr:twoCellAnchor>
  <xdr:twoCellAnchor>
    <xdr:from>
      <xdr:col>12</xdr:col>
      <xdr:colOff>504825</xdr:colOff>
      <xdr:row>300</xdr:row>
      <xdr:rowOff>47626</xdr:rowOff>
    </xdr:from>
    <xdr:to>
      <xdr:col>12</xdr:col>
      <xdr:colOff>523875</xdr:colOff>
      <xdr:row>301</xdr:row>
      <xdr:rowOff>142875</xdr:rowOff>
    </xdr:to>
    <xdr:cxnSp macro="">
      <xdr:nvCxnSpPr>
        <xdr:cNvPr id="61" name="Straight Arrow Connector 60">
          <a:extLst>
            <a:ext uri="{FF2B5EF4-FFF2-40B4-BE49-F238E27FC236}">
              <a16:creationId xmlns:a16="http://schemas.microsoft.com/office/drawing/2014/main" id="{FBF2D3C9-E49D-4393-9B90-E84A471A2AFF}"/>
            </a:ext>
          </a:extLst>
        </xdr:cNvPr>
        <xdr:cNvCxnSpPr/>
      </xdr:nvCxnSpPr>
      <xdr:spPr>
        <a:xfrm flipH="1" flipV="1">
          <a:off x="9182100" y="57607201"/>
          <a:ext cx="19050" cy="285749"/>
        </a:xfrm>
        <a:prstGeom prst="straightConnector1">
          <a:avLst/>
        </a:prstGeom>
        <a:ln>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7</xdr:col>
      <xdr:colOff>142875</xdr:colOff>
      <xdr:row>294</xdr:row>
      <xdr:rowOff>114300</xdr:rowOff>
    </xdr:from>
    <xdr:to>
      <xdr:col>9</xdr:col>
      <xdr:colOff>95250</xdr:colOff>
      <xdr:row>294</xdr:row>
      <xdr:rowOff>123825</xdr:rowOff>
    </xdr:to>
    <xdr:cxnSp macro="">
      <xdr:nvCxnSpPr>
        <xdr:cNvPr id="64" name="Straight Arrow Connector 63">
          <a:extLst>
            <a:ext uri="{FF2B5EF4-FFF2-40B4-BE49-F238E27FC236}">
              <a16:creationId xmlns:a16="http://schemas.microsoft.com/office/drawing/2014/main" id="{F291E7E4-A666-4314-A8A2-E49BAE90DC79}"/>
            </a:ext>
          </a:extLst>
        </xdr:cNvPr>
        <xdr:cNvCxnSpPr/>
      </xdr:nvCxnSpPr>
      <xdr:spPr>
        <a:xfrm flipV="1">
          <a:off x="5772150" y="56530875"/>
          <a:ext cx="1171575" cy="9525"/>
        </a:xfrm>
        <a:prstGeom prst="straightConnector1">
          <a:avLst/>
        </a:prstGeom>
        <a:ln>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14</xdr:col>
      <xdr:colOff>200026</xdr:colOff>
      <xdr:row>289</xdr:row>
      <xdr:rowOff>114300</xdr:rowOff>
    </xdr:from>
    <xdr:to>
      <xdr:col>14</xdr:col>
      <xdr:colOff>676275</xdr:colOff>
      <xdr:row>289</xdr:row>
      <xdr:rowOff>133351</xdr:rowOff>
    </xdr:to>
    <xdr:cxnSp macro="">
      <xdr:nvCxnSpPr>
        <xdr:cNvPr id="67" name="Straight Arrow Connector 66">
          <a:extLst>
            <a:ext uri="{FF2B5EF4-FFF2-40B4-BE49-F238E27FC236}">
              <a16:creationId xmlns:a16="http://schemas.microsoft.com/office/drawing/2014/main" id="{5E4CEE79-FADF-445D-938C-AF5EA26B58FA}"/>
            </a:ext>
          </a:extLst>
        </xdr:cNvPr>
        <xdr:cNvCxnSpPr/>
      </xdr:nvCxnSpPr>
      <xdr:spPr>
        <a:xfrm flipH="1">
          <a:off x="10096501" y="55578375"/>
          <a:ext cx="476249" cy="19051"/>
        </a:xfrm>
        <a:prstGeom prst="straightConnector1">
          <a:avLst/>
        </a:prstGeom>
        <a:ln>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editAs="oneCell">
    <xdr:from>
      <xdr:col>14</xdr:col>
      <xdr:colOff>504825</xdr:colOff>
      <xdr:row>306</xdr:row>
      <xdr:rowOff>114301</xdr:rowOff>
    </xdr:from>
    <xdr:to>
      <xdr:col>21</xdr:col>
      <xdr:colOff>114300</xdr:colOff>
      <xdr:row>318</xdr:row>
      <xdr:rowOff>114301</xdr:rowOff>
    </xdr:to>
    <xdr:pic>
      <xdr:nvPicPr>
        <xdr:cNvPr id="70" name="Picture 69" descr="Function Arguments">
          <a:extLst>
            <a:ext uri="{FF2B5EF4-FFF2-40B4-BE49-F238E27FC236}">
              <a16:creationId xmlns:a16="http://schemas.microsoft.com/office/drawing/2014/main" id="{1616CCD9-307F-4092-A959-04AFC0672D41}"/>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0401300" y="58788301"/>
          <a:ext cx="4029075" cy="2286000"/>
        </a:xfrm>
        <a:prstGeom prst="rect">
          <a:avLst/>
        </a:prstGeom>
      </xdr:spPr>
    </xdr:pic>
    <xdr:clientData/>
  </xdr:twoCellAnchor>
  <xdr:twoCellAnchor>
    <xdr:from>
      <xdr:col>7</xdr:col>
      <xdr:colOff>200025</xdr:colOff>
      <xdr:row>291</xdr:row>
      <xdr:rowOff>19050</xdr:rowOff>
    </xdr:from>
    <xdr:to>
      <xdr:col>8</xdr:col>
      <xdr:colOff>495300</xdr:colOff>
      <xdr:row>292</xdr:row>
      <xdr:rowOff>171450</xdr:rowOff>
    </xdr:to>
    <xdr:cxnSp macro="">
      <xdr:nvCxnSpPr>
        <xdr:cNvPr id="71" name="Straight Arrow Connector 70">
          <a:extLst>
            <a:ext uri="{FF2B5EF4-FFF2-40B4-BE49-F238E27FC236}">
              <a16:creationId xmlns:a16="http://schemas.microsoft.com/office/drawing/2014/main" id="{83577CF4-7E85-461B-8731-6F7E6DA682E6}"/>
            </a:ext>
          </a:extLst>
        </xdr:cNvPr>
        <xdr:cNvCxnSpPr/>
      </xdr:nvCxnSpPr>
      <xdr:spPr>
        <a:xfrm>
          <a:off x="5829300" y="55787925"/>
          <a:ext cx="904875" cy="342900"/>
        </a:xfrm>
        <a:prstGeom prst="straightConnector1">
          <a:avLst/>
        </a:prstGeom>
        <a:ln>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7</xdr:col>
      <xdr:colOff>571500</xdr:colOff>
      <xdr:row>309</xdr:row>
      <xdr:rowOff>19050</xdr:rowOff>
    </xdr:from>
    <xdr:to>
      <xdr:col>12</xdr:col>
      <xdr:colOff>352425</xdr:colOff>
      <xdr:row>312</xdr:row>
      <xdr:rowOff>152400</xdr:rowOff>
    </xdr:to>
    <xdr:sp macro="" textlink="">
      <xdr:nvSpPr>
        <xdr:cNvPr id="74" name="TextBox 73">
          <a:extLst>
            <a:ext uri="{FF2B5EF4-FFF2-40B4-BE49-F238E27FC236}">
              <a16:creationId xmlns:a16="http://schemas.microsoft.com/office/drawing/2014/main" id="{FE1F8D82-8169-419F-8932-DCCFEDB0041F}"/>
            </a:ext>
          </a:extLst>
        </xdr:cNvPr>
        <xdr:cNvSpPr txBox="1"/>
      </xdr:nvSpPr>
      <xdr:spPr>
        <a:xfrm>
          <a:off x="6200775" y="59340750"/>
          <a:ext cx="2828925"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Use white cross to select the range of cells or individual cell</a:t>
          </a:r>
          <a:r>
            <a:rPr lang="en-US" sz="1100" baseline="0"/>
            <a:t> you wish to add to the formula.</a:t>
          </a:r>
        </a:p>
        <a:p>
          <a:endParaRPr lang="en-US" sz="1100" baseline="0"/>
        </a:p>
        <a:p>
          <a:endParaRPr lang="en-US" sz="1100"/>
        </a:p>
      </xdr:txBody>
    </xdr:sp>
    <xdr:clientData/>
  </xdr:twoCellAnchor>
  <xdr:twoCellAnchor editAs="oneCell">
    <xdr:from>
      <xdr:col>0</xdr:col>
      <xdr:colOff>161925</xdr:colOff>
      <xdr:row>306</xdr:row>
      <xdr:rowOff>133350</xdr:rowOff>
    </xdr:from>
    <xdr:to>
      <xdr:col>6</xdr:col>
      <xdr:colOff>514350</xdr:colOff>
      <xdr:row>317</xdr:row>
      <xdr:rowOff>142876</xdr:rowOff>
    </xdr:to>
    <xdr:pic>
      <xdr:nvPicPr>
        <xdr:cNvPr id="76" name="Picture 75" descr="Function Arguments">
          <a:extLst>
            <a:ext uri="{FF2B5EF4-FFF2-40B4-BE49-F238E27FC236}">
              <a16:creationId xmlns:a16="http://schemas.microsoft.com/office/drawing/2014/main" id="{24D9F3DB-0D90-4A4C-83D6-310F4E367A0E}"/>
            </a:ext>
          </a:extLst>
        </xdr:cNvPr>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852" t="10434" r="28123" b="43189"/>
        <a:stretch/>
      </xdr:blipFill>
      <xdr:spPr>
        <a:xfrm>
          <a:off x="161925" y="58759725"/>
          <a:ext cx="5200650" cy="2105026"/>
        </a:xfrm>
        <a:prstGeom prst="rect">
          <a:avLst/>
        </a:prstGeom>
        <a:ln>
          <a:solidFill>
            <a:schemeClr val="bg2">
              <a:lumMod val="25000"/>
            </a:schemeClr>
          </a:solidFill>
        </a:ln>
      </xdr:spPr>
    </xdr:pic>
    <xdr:clientData/>
  </xdr:twoCellAnchor>
  <xdr:twoCellAnchor>
    <xdr:from>
      <xdr:col>2</xdr:col>
      <xdr:colOff>247650</xdr:colOff>
      <xdr:row>175</xdr:row>
      <xdr:rowOff>133350</xdr:rowOff>
    </xdr:from>
    <xdr:to>
      <xdr:col>3</xdr:col>
      <xdr:colOff>190500</xdr:colOff>
      <xdr:row>177</xdr:row>
      <xdr:rowOff>47625</xdr:rowOff>
    </xdr:to>
    <xdr:cxnSp macro="">
      <xdr:nvCxnSpPr>
        <xdr:cNvPr id="78" name="Straight Arrow Connector 77">
          <a:extLst>
            <a:ext uri="{FF2B5EF4-FFF2-40B4-BE49-F238E27FC236}">
              <a16:creationId xmlns:a16="http://schemas.microsoft.com/office/drawing/2014/main" id="{17653F61-1100-4C18-8BBD-5C1B37117F4A}"/>
            </a:ext>
          </a:extLst>
        </xdr:cNvPr>
        <xdr:cNvCxnSpPr/>
      </xdr:nvCxnSpPr>
      <xdr:spPr>
        <a:xfrm flipH="1">
          <a:off x="2295525" y="33632775"/>
          <a:ext cx="800100" cy="295275"/>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333375</xdr:colOff>
      <xdr:row>38</xdr:row>
      <xdr:rowOff>66675</xdr:rowOff>
    </xdr:from>
    <xdr:to>
      <xdr:col>10</xdr:col>
      <xdr:colOff>428625</xdr:colOff>
      <xdr:row>45</xdr:row>
      <xdr:rowOff>157903</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19725" y="7305675"/>
          <a:ext cx="1314450" cy="1424728"/>
        </a:xfrm>
        <a:prstGeom prst="rect">
          <a:avLst/>
        </a:prstGeom>
        <a:ln w="19050">
          <a:solidFill>
            <a:schemeClr val="accent5">
              <a:lumMod val="50000"/>
            </a:schemeClr>
          </a:solidFill>
        </a:ln>
      </xdr:spPr>
    </xdr:pic>
    <xdr:clientData/>
  </xdr:twoCellAnchor>
  <xdr:twoCellAnchor>
    <xdr:from>
      <xdr:col>0</xdr:col>
      <xdr:colOff>171450</xdr:colOff>
      <xdr:row>29</xdr:row>
      <xdr:rowOff>9522</xdr:rowOff>
    </xdr:from>
    <xdr:to>
      <xdr:col>5</xdr:col>
      <xdr:colOff>171450</xdr:colOff>
      <xdr:row>44</xdr:row>
      <xdr:rowOff>19049</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171450" y="5534022"/>
          <a:ext cx="3248025" cy="2867027"/>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a:p>
        <a:p>
          <a:r>
            <a:rPr lang="en-US" sz="1100" b="1"/>
            <a:t>Adding</a:t>
          </a:r>
          <a:r>
            <a:rPr lang="en-US" sz="1100" b="1" baseline="0"/>
            <a:t> </a:t>
          </a:r>
          <a:r>
            <a:rPr lang="en-US" sz="1100" b="1"/>
            <a:t> filtering</a:t>
          </a:r>
          <a:r>
            <a:rPr lang="en-US" sz="1100" b="1" baseline="0"/>
            <a:t> capabilities to the range on the left.  </a:t>
          </a:r>
        </a:p>
        <a:p>
          <a:endParaRPr lang="en-US" sz="1100" b="1" baseline="0"/>
        </a:p>
        <a:p>
          <a:r>
            <a:rPr lang="en-US" sz="1100" b="1" baseline="0"/>
            <a:t>- Select anywhere  inside the  range.</a:t>
          </a:r>
        </a:p>
        <a:p>
          <a:r>
            <a:rPr lang="en-US" sz="1100" b="1" baseline="0"/>
            <a:t>- Go to the  Data tab and click  on the  Filter button.</a:t>
          </a:r>
        </a:p>
        <a:p>
          <a:pPr algn="ctr"/>
          <a:r>
            <a:rPr lang="en-US" sz="1100" b="1" baseline="0"/>
            <a:t>or</a:t>
          </a:r>
          <a:endParaRPr lang="en-US" sz="1100" b="1" i="1" baseline="0"/>
        </a:p>
        <a:p>
          <a:r>
            <a:rPr lang="en-US" sz="1100" b="1" baseline="0"/>
            <a:t>- Begin on the Home tab.</a:t>
          </a: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lt1"/>
              </a:solidFill>
              <a:effectLst/>
              <a:latin typeface="+mn-lt"/>
              <a:ea typeface="+mn-ea"/>
              <a:cs typeface="+mn-cs"/>
            </a:rPr>
            <a:t>- Select anywhere  inside the  range.</a:t>
          </a:r>
          <a:endParaRPr lang="en-US">
            <a:effectLst/>
          </a:endParaRPr>
        </a:p>
        <a:p>
          <a:r>
            <a:rPr lang="en-US" sz="1100" b="1"/>
            <a:t> - Click on Sort </a:t>
          </a:r>
        </a:p>
        <a:p>
          <a:r>
            <a:rPr lang="en-US" sz="1100" b="1"/>
            <a:t>- Click Filter</a:t>
          </a:r>
        </a:p>
        <a:p>
          <a:endParaRPr lang="en-US" sz="1100" b="1"/>
        </a:p>
        <a:p>
          <a:r>
            <a:rPr lang="en-US" sz="1100" b="1"/>
            <a:t>The</a:t>
          </a:r>
          <a:r>
            <a:rPr lang="en-US" sz="1100" b="1" baseline="0"/>
            <a:t> Filter button toggles on and off database capabilities.</a:t>
          </a:r>
        </a:p>
        <a:p>
          <a:endParaRPr lang="en-US" sz="1100" b="1" baseline="0"/>
        </a:p>
        <a:p>
          <a:endParaRPr lang="en-US" sz="1100"/>
        </a:p>
      </xdr:txBody>
    </xdr:sp>
    <xdr:clientData/>
  </xdr:twoCellAnchor>
  <xdr:twoCellAnchor>
    <xdr:from>
      <xdr:col>15</xdr:col>
      <xdr:colOff>19050</xdr:colOff>
      <xdr:row>23</xdr:row>
      <xdr:rowOff>190499</xdr:rowOff>
    </xdr:from>
    <xdr:to>
      <xdr:col>18</xdr:col>
      <xdr:colOff>638175</xdr:colOff>
      <xdr:row>34</xdr:row>
      <xdr:rowOff>9524</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9372600" y="4571999"/>
          <a:ext cx="2590800" cy="1914525"/>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en-US" sz="1100" b="1"/>
            <a:t>Practice removing</a:t>
          </a:r>
          <a:r>
            <a:rPr lang="en-US" sz="1100" b="1" baseline="0"/>
            <a:t> and adding filtering capabilities.</a:t>
          </a:r>
        </a:p>
        <a:p>
          <a:endParaRPr lang="en-US" sz="1100" b="1" baseline="0"/>
        </a:p>
        <a:p>
          <a:r>
            <a:rPr lang="en-US" sz="1100" b="1" baseline="0"/>
            <a:t>Add filtering capability by first selecting the heading row.  This is useful if you want fewer columns than would automatically be generated.</a:t>
          </a:r>
          <a:endParaRPr lang="en-US" sz="1100" b="1"/>
        </a:p>
      </xdr:txBody>
    </xdr:sp>
    <xdr:clientData/>
  </xdr:twoCellAnchor>
  <xdr:twoCellAnchor editAs="oneCell">
    <xdr:from>
      <xdr:col>0</xdr:col>
      <xdr:colOff>142875</xdr:colOff>
      <xdr:row>140</xdr:row>
      <xdr:rowOff>19050</xdr:rowOff>
    </xdr:from>
    <xdr:to>
      <xdr:col>2</xdr:col>
      <xdr:colOff>114300</xdr:colOff>
      <xdr:row>148</xdr:row>
      <xdr:rowOff>164623</xdr:rowOff>
    </xdr:to>
    <xdr:pic>
      <xdr:nvPicPr>
        <xdr:cNvPr id="12" name="Picture 1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 y="32661225"/>
          <a:ext cx="1266825" cy="1669573"/>
        </a:xfrm>
        <a:prstGeom prst="rect">
          <a:avLst/>
        </a:prstGeom>
        <a:solidFill>
          <a:schemeClr val="accent2"/>
        </a:solidFill>
        <a:ln>
          <a:solidFill>
            <a:schemeClr val="accent5">
              <a:lumMod val="75000"/>
            </a:schemeClr>
          </a:solidFill>
        </a:ln>
      </xdr:spPr>
    </xdr:pic>
    <xdr:clientData/>
  </xdr:twoCellAnchor>
  <xdr:twoCellAnchor editAs="oneCell">
    <xdr:from>
      <xdr:col>3</xdr:col>
      <xdr:colOff>171450</xdr:colOff>
      <xdr:row>139</xdr:row>
      <xdr:rowOff>95249</xdr:rowOff>
    </xdr:from>
    <xdr:to>
      <xdr:col>6</xdr:col>
      <xdr:colOff>57150</xdr:colOff>
      <xdr:row>150</xdr:row>
      <xdr:rowOff>66674</xdr:rowOff>
    </xdr:to>
    <xdr:pic>
      <xdr:nvPicPr>
        <xdr:cNvPr id="13" name="Picture 12">
          <a:extLst>
            <a:ext uri="{FF2B5EF4-FFF2-40B4-BE49-F238E27FC236}">
              <a16:creationId xmlns:a16="http://schemas.microsoft.com/office/drawing/2014/main" id="{00000000-0008-0000-0800-00000D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200275" y="32546924"/>
          <a:ext cx="1733550" cy="2066925"/>
        </a:xfrm>
        <a:prstGeom prst="rect">
          <a:avLst/>
        </a:prstGeom>
      </xdr:spPr>
    </xdr:pic>
    <xdr:clientData/>
  </xdr:twoCellAnchor>
  <xdr:twoCellAnchor>
    <xdr:from>
      <xdr:col>0</xdr:col>
      <xdr:colOff>276225</xdr:colOff>
      <xdr:row>148</xdr:row>
      <xdr:rowOff>161925</xdr:rowOff>
    </xdr:from>
    <xdr:to>
      <xdr:col>1</xdr:col>
      <xdr:colOff>190500</xdr:colOff>
      <xdr:row>148</xdr:row>
      <xdr:rowOff>171450</xdr:rowOff>
    </xdr:to>
    <xdr:cxnSp macro="">
      <xdr:nvCxnSpPr>
        <xdr:cNvPr id="14" name="Straight Connector 13">
          <a:extLst>
            <a:ext uri="{FF2B5EF4-FFF2-40B4-BE49-F238E27FC236}">
              <a16:creationId xmlns:a16="http://schemas.microsoft.com/office/drawing/2014/main" id="{00000000-0008-0000-0800-00000E000000}"/>
            </a:ext>
          </a:extLst>
        </xdr:cNvPr>
        <xdr:cNvCxnSpPr/>
      </xdr:nvCxnSpPr>
      <xdr:spPr>
        <a:xfrm>
          <a:off x="276225" y="34328100"/>
          <a:ext cx="561975" cy="9525"/>
        </a:xfrm>
        <a:prstGeom prst="line">
          <a:avLst/>
        </a:prstGeom>
      </xdr:spPr>
      <xdr:style>
        <a:lnRef idx="3">
          <a:schemeClr val="accent5"/>
        </a:lnRef>
        <a:fillRef idx="0">
          <a:schemeClr val="accent5"/>
        </a:fillRef>
        <a:effectRef idx="2">
          <a:schemeClr val="accent5"/>
        </a:effectRef>
        <a:fontRef idx="minor">
          <a:schemeClr val="tx1"/>
        </a:fontRef>
      </xdr:style>
    </xdr:cxnSp>
    <xdr:clientData/>
  </xdr:twoCellAnchor>
  <xdr:twoCellAnchor>
    <xdr:from>
      <xdr:col>2</xdr:col>
      <xdr:colOff>28575</xdr:colOff>
      <xdr:row>146</xdr:row>
      <xdr:rowOff>0</xdr:rowOff>
    </xdr:from>
    <xdr:to>
      <xdr:col>3</xdr:col>
      <xdr:colOff>57150</xdr:colOff>
      <xdr:row>148</xdr:row>
      <xdr:rowOff>9525</xdr:rowOff>
    </xdr:to>
    <xdr:cxnSp macro="">
      <xdr:nvCxnSpPr>
        <xdr:cNvPr id="15" name="Straight Arrow Connector 14">
          <a:extLst>
            <a:ext uri="{FF2B5EF4-FFF2-40B4-BE49-F238E27FC236}">
              <a16:creationId xmlns:a16="http://schemas.microsoft.com/office/drawing/2014/main" id="{00000000-0008-0000-0800-00000F000000}"/>
            </a:ext>
          </a:extLst>
        </xdr:cNvPr>
        <xdr:cNvCxnSpPr/>
      </xdr:nvCxnSpPr>
      <xdr:spPr>
        <a:xfrm flipV="1">
          <a:off x="1285875" y="33785175"/>
          <a:ext cx="800100" cy="390525"/>
        </a:xfrm>
        <a:prstGeom prst="straightConnector1">
          <a:avLst/>
        </a:prstGeom>
        <a:ln>
          <a:tailEnd type="arrow"/>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9</xdr:col>
      <xdr:colOff>9525</xdr:colOff>
      <xdr:row>136</xdr:row>
      <xdr:rowOff>66674</xdr:rowOff>
    </xdr:from>
    <xdr:to>
      <xdr:col>14</xdr:col>
      <xdr:colOff>581025</xdr:colOff>
      <xdr:row>143</xdr:row>
      <xdr:rowOff>38100</xdr:rowOff>
    </xdr:to>
    <xdr:sp macro="" textlink="">
      <xdr:nvSpPr>
        <xdr:cNvPr id="16" name="TextBox 15">
          <a:extLst>
            <a:ext uri="{FF2B5EF4-FFF2-40B4-BE49-F238E27FC236}">
              <a16:creationId xmlns:a16="http://schemas.microsoft.com/office/drawing/2014/main" id="{00000000-0008-0000-0800-000010000000}"/>
            </a:ext>
          </a:extLst>
        </xdr:cNvPr>
        <xdr:cNvSpPr txBox="1"/>
      </xdr:nvSpPr>
      <xdr:spPr>
        <a:xfrm>
          <a:off x="5705475" y="22564724"/>
          <a:ext cx="3619500" cy="1304926"/>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a:p>
        <a:p>
          <a:r>
            <a:rPr lang="en-US" sz="1100" b="1"/>
            <a:t>Go to the Format Cells Dialog box; choose the Fill tab then More Colors.  Click Custom.  Create off-white background colors for the 6 boxes below</a:t>
          </a:r>
          <a:r>
            <a:rPr lang="en-US" sz="1100" b="1" baseline="0"/>
            <a:t>.</a:t>
          </a:r>
        </a:p>
        <a:p>
          <a:r>
            <a:rPr lang="en-US" sz="1100" b="1"/>
            <a:t>Next</a:t>
          </a:r>
          <a:r>
            <a:rPr lang="en-US" sz="1100" b="1" baseline="0"/>
            <a:t>, go to the Border tab and change the borders in all of the units below.</a:t>
          </a:r>
          <a:endParaRPr lang="en-US" sz="1100" b="1"/>
        </a:p>
      </xdr:txBody>
    </xdr:sp>
    <xdr:clientData/>
  </xdr:twoCellAnchor>
  <xdr:twoCellAnchor editAs="oneCell">
    <xdr:from>
      <xdr:col>8</xdr:col>
      <xdr:colOff>209550</xdr:colOff>
      <xdr:row>28</xdr:row>
      <xdr:rowOff>57150</xdr:rowOff>
    </xdr:from>
    <xdr:to>
      <xdr:col>12</xdr:col>
      <xdr:colOff>428625</xdr:colOff>
      <xdr:row>34</xdr:row>
      <xdr:rowOff>19050</xdr:rowOff>
    </xdr:to>
    <xdr:pic>
      <xdr:nvPicPr>
        <xdr:cNvPr id="17" name="Picture 16">
          <a:extLst>
            <a:ext uri="{FF2B5EF4-FFF2-40B4-BE49-F238E27FC236}">
              <a16:creationId xmlns:a16="http://schemas.microsoft.com/office/drawing/2014/main" id="{00000000-0008-0000-0800-000011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295900" y="5391150"/>
          <a:ext cx="2657475" cy="1104900"/>
        </a:xfrm>
        <a:prstGeom prst="rect">
          <a:avLst/>
        </a:prstGeom>
      </xdr:spPr>
    </xdr:pic>
    <xdr:clientData/>
  </xdr:twoCellAnchor>
  <xdr:twoCellAnchor>
    <xdr:from>
      <xdr:col>6</xdr:col>
      <xdr:colOff>304800</xdr:colOff>
      <xdr:row>141</xdr:row>
      <xdr:rowOff>180975</xdr:rowOff>
    </xdr:from>
    <xdr:to>
      <xdr:col>7</xdr:col>
      <xdr:colOff>409575</xdr:colOff>
      <xdr:row>147</xdr:row>
      <xdr:rowOff>66675</xdr:rowOff>
    </xdr:to>
    <xdr:sp macro="" textlink="">
      <xdr:nvSpPr>
        <xdr:cNvPr id="18" name="TextBox 17">
          <a:extLst>
            <a:ext uri="{FF2B5EF4-FFF2-40B4-BE49-F238E27FC236}">
              <a16:creationId xmlns:a16="http://schemas.microsoft.com/office/drawing/2014/main" id="{00000000-0008-0000-0800-000012000000}"/>
            </a:ext>
          </a:extLst>
        </xdr:cNvPr>
        <xdr:cNvSpPr txBox="1"/>
      </xdr:nvSpPr>
      <xdr:spPr>
        <a:xfrm>
          <a:off x="4171950" y="33013650"/>
          <a:ext cx="714375" cy="1028700"/>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b="1"/>
        </a:p>
        <a:p>
          <a:r>
            <a:rPr lang="en-US" sz="1100" b="1"/>
            <a:t>Lighter</a:t>
          </a:r>
        </a:p>
        <a:p>
          <a:endParaRPr lang="en-US" sz="1100" b="1"/>
        </a:p>
        <a:p>
          <a:r>
            <a:rPr lang="en-US" sz="1100" b="1"/>
            <a:t>Darker</a:t>
          </a:r>
        </a:p>
      </xdr:txBody>
    </xdr:sp>
    <xdr:clientData/>
  </xdr:twoCellAnchor>
  <xdr:twoCellAnchor>
    <xdr:from>
      <xdr:col>5</xdr:col>
      <xdr:colOff>171450</xdr:colOff>
      <xdr:row>142</xdr:row>
      <xdr:rowOff>38100</xdr:rowOff>
    </xdr:from>
    <xdr:to>
      <xdr:col>6</xdr:col>
      <xdr:colOff>276225</xdr:colOff>
      <xdr:row>143</xdr:row>
      <xdr:rowOff>76200</xdr:rowOff>
    </xdr:to>
    <xdr:cxnSp macro="">
      <xdr:nvCxnSpPr>
        <xdr:cNvPr id="19" name="Straight Arrow Connector 18">
          <a:extLst>
            <a:ext uri="{FF2B5EF4-FFF2-40B4-BE49-F238E27FC236}">
              <a16:creationId xmlns:a16="http://schemas.microsoft.com/office/drawing/2014/main" id="{00000000-0008-0000-0800-000013000000}"/>
            </a:ext>
          </a:extLst>
        </xdr:cNvPr>
        <xdr:cNvCxnSpPr/>
      </xdr:nvCxnSpPr>
      <xdr:spPr>
        <a:xfrm flipH="1" flipV="1">
          <a:off x="3419475" y="33061275"/>
          <a:ext cx="723900" cy="2286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123826</xdr:colOff>
      <xdr:row>145</xdr:row>
      <xdr:rowOff>114300</xdr:rowOff>
    </xdr:from>
    <xdr:to>
      <xdr:col>6</xdr:col>
      <xdr:colOff>228600</xdr:colOff>
      <xdr:row>145</xdr:row>
      <xdr:rowOff>180975</xdr:rowOff>
    </xdr:to>
    <xdr:cxnSp macro="">
      <xdr:nvCxnSpPr>
        <xdr:cNvPr id="20" name="Straight Arrow Connector 19">
          <a:extLst>
            <a:ext uri="{FF2B5EF4-FFF2-40B4-BE49-F238E27FC236}">
              <a16:creationId xmlns:a16="http://schemas.microsoft.com/office/drawing/2014/main" id="{00000000-0008-0000-0800-000014000000}"/>
            </a:ext>
          </a:extLst>
        </xdr:cNvPr>
        <xdr:cNvCxnSpPr/>
      </xdr:nvCxnSpPr>
      <xdr:spPr>
        <a:xfrm flipH="1">
          <a:off x="3371851" y="33708975"/>
          <a:ext cx="723899" cy="666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257175</xdr:colOff>
      <xdr:row>32</xdr:row>
      <xdr:rowOff>66676</xdr:rowOff>
    </xdr:from>
    <xdr:to>
      <xdr:col>10</xdr:col>
      <xdr:colOff>457200</xdr:colOff>
      <xdr:row>33</xdr:row>
      <xdr:rowOff>0</xdr:rowOff>
    </xdr:to>
    <xdr:cxnSp macro="">
      <xdr:nvCxnSpPr>
        <xdr:cNvPr id="21" name="Straight Arrow Connector 20">
          <a:extLst>
            <a:ext uri="{FF2B5EF4-FFF2-40B4-BE49-F238E27FC236}">
              <a16:creationId xmlns:a16="http://schemas.microsoft.com/office/drawing/2014/main" id="{00000000-0008-0000-0800-000015000000}"/>
            </a:ext>
          </a:extLst>
        </xdr:cNvPr>
        <xdr:cNvCxnSpPr/>
      </xdr:nvCxnSpPr>
      <xdr:spPr>
        <a:xfrm flipV="1">
          <a:off x="3505200" y="6162676"/>
          <a:ext cx="3257550" cy="123824"/>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xdr:col>
      <xdr:colOff>209550</xdr:colOff>
      <xdr:row>37</xdr:row>
      <xdr:rowOff>133350</xdr:rowOff>
    </xdr:from>
    <xdr:to>
      <xdr:col>8</xdr:col>
      <xdr:colOff>342900</xdr:colOff>
      <xdr:row>43</xdr:row>
      <xdr:rowOff>142875</xdr:rowOff>
    </xdr:to>
    <xdr:cxnSp macro="">
      <xdr:nvCxnSpPr>
        <xdr:cNvPr id="23" name="Straight Arrow Connector 22">
          <a:extLst>
            <a:ext uri="{FF2B5EF4-FFF2-40B4-BE49-F238E27FC236}">
              <a16:creationId xmlns:a16="http://schemas.microsoft.com/office/drawing/2014/main" id="{00000000-0008-0000-0800-000017000000}"/>
            </a:ext>
          </a:extLst>
        </xdr:cNvPr>
        <xdr:cNvCxnSpPr/>
      </xdr:nvCxnSpPr>
      <xdr:spPr>
        <a:xfrm>
          <a:off x="2847975" y="7181850"/>
          <a:ext cx="2581275" cy="1152525"/>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133633</xdr:colOff>
      <xdr:row>4</xdr:row>
      <xdr:rowOff>132030</xdr:rowOff>
    </xdr:from>
    <xdr:to>
      <xdr:col>19</xdr:col>
      <xdr:colOff>699003</xdr:colOff>
      <xdr:row>13</xdr:row>
      <xdr:rowOff>19616</xdr:rowOff>
    </xdr:to>
    <xdr:sp macro="" textlink="">
      <xdr:nvSpPr>
        <xdr:cNvPr id="33" name="TextBox 32">
          <a:extLst>
            <a:ext uri="{FF2B5EF4-FFF2-40B4-BE49-F238E27FC236}">
              <a16:creationId xmlns:a16="http://schemas.microsoft.com/office/drawing/2014/main" id="{00000000-0008-0000-0800-000021000000}"/>
            </a:ext>
          </a:extLst>
        </xdr:cNvPr>
        <xdr:cNvSpPr txBox="1"/>
      </xdr:nvSpPr>
      <xdr:spPr>
        <a:xfrm>
          <a:off x="7084054" y="886485"/>
          <a:ext cx="5733390" cy="15851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a:t>
          </a:r>
          <a:r>
            <a:rPr lang="en-US" sz="1100" baseline="0"/>
            <a:t> Freeze Panes, select a cell that you would like the above cells to freeze and not scroll off of the page.  If the cell you choose is not at the far left it will also freeze cells to the left.</a:t>
          </a:r>
        </a:p>
        <a:p>
          <a:endParaRPr lang="en-US" sz="1100" baseline="0"/>
        </a:p>
        <a:p>
          <a:r>
            <a:rPr lang="en-US" sz="1100" baseline="0"/>
            <a:t>For example, select cell E5</a:t>
          </a:r>
        </a:p>
        <a:p>
          <a:r>
            <a:rPr lang="en-US" sz="1100" baseline="0"/>
            <a:t>Go to VIEW and click Freeze Panes and choose Freeze Panes.</a:t>
          </a:r>
        </a:p>
        <a:p>
          <a:r>
            <a:rPr lang="en-US" sz="1100" baseline="0"/>
            <a:t>Scroll that page and you will see that the frozen cells do not scroll off of the page.</a:t>
          </a:r>
        </a:p>
        <a:p>
          <a:endParaRPr lang="en-US" sz="1100" baseline="0"/>
        </a:p>
        <a:p>
          <a:r>
            <a:rPr lang="en-US" sz="1100" baseline="0"/>
            <a:t>To undo, go to Freeze Panes and select Unfreeze Panes.</a:t>
          </a:r>
          <a:endParaRPr lang="en-US" sz="1100"/>
        </a:p>
      </xdr:txBody>
    </xdr:sp>
    <xdr:clientData/>
  </xdr:twoCellAnchor>
  <xdr:twoCellAnchor>
    <xdr:from>
      <xdr:col>3</xdr:col>
      <xdr:colOff>533401</xdr:colOff>
      <xdr:row>65</xdr:row>
      <xdr:rowOff>85725</xdr:rowOff>
    </xdr:from>
    <xdr:to>
      <xdr:col>5</xdr:col>
      <xdr:colOff>142876</xdr:colOff>
      <xdr:row>70</xdr:row>
      <xdr:rowOff>47625</xdr:rowOff>
    </xdr:to>
    <xdr:sp macro="" textlink="">
      <xdr:nvSpPr>
        <xdr:cNvPr id="34" name="TextBox 33">
          <a:extLst>
            <a:ext uri="{FF2B5EF4-FFF2-40B4-BE49-F238E27FC236}">
              <a16:creationId xmlns:a16="http://schemas.microsoft.com/office/drawing/2014/main" id="{00000000-0008-0000-0800-000022000000}"/>
            </a:ext>
          </a:extLst>
        </xdr:cNvPr>
        <xdr:cNvSpPr txBox="1"/>
      </xdr:nvSpPr>
      <xdr:spPr>
        <a:xfrm>
          <a:off x="2562226" y="15516225"/>
          <a:ext cx="828675" cy="9144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Bottom 20% of cells highlighted</a:t>
          </a:r>
          <a:r>
            <a:rPr lang="en-US"/>
            <a:t> </a:t>
          </a:r>
          <a:endParaRPr lang="en-US" sz="1100"/>
        </a:p>
      </xdr:txBody>
    </xdr:sp>
    <xdr:clientData/>
  </xdr:twoCellAnchor>
  <xdr:twoCellAnchor>
    <xdr:from>
      <xdr:col>0</xdr:col>
      <xdr:colOff>0</xdr:colOff>
      <xdr:row>64</xdr:row>
      <xdr:rowOff>114301</xdr:rowOff>
    </xdr:from>
    <xdr:to>
      <xdr:col>1</xdr:col>
      <xdr:colOff>571500</xdr:colOff>
      <xdr:row>68</xdr:row>
      <xdr:rowOff>57151</xdr:rowOff>
    </xdr:to>
    <xdr:sp macro="" textlink="">
      <xdr:nvSpPr>
        <xdr:cNvPr id="35" name="TextBox 34">
          <a:extLst>
            <a:ext uri="{FF2B5EF4-FFF2-40B4-BE49-F238E27FC236}">
              <a16:creationId xmlns:a16="http://schemas.microsoft.com/office/drawing/2014/main" id="{00000000-0008-0000-0800-000023000000}"/>
            </a:ext>
          </a:extLst>
        </xdr:cNvPr>
        <xdr:cNvSpPr txBox="1"/>
      </xdr:nvSpPr>
      <xdr:spPr>
        <a:xfrm>
          <a:off x="0" y="15354301"/>
          <a:ext cx="1219200" cy="7048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Duplicate cells are highlighted</a:t>
          </a:r>
        </a:p>
      </xdr:txBody>
    </xdr:sp>
    <xdr:clientData/>
  </xdr:twoCellAnchor>
  <xdr:twoCellAnchor>
    <xdr:from>
      <xdr:col>2</xdr:col>
      <xdr:colOff>85725</xdr:colOff>
      <xdr:row>65</xdr:row>
      <xdr:rowOff>152399</xdr:rowOff>
    </xdr:from>
    <xdr:to>
      <xdr:col>3</xdr:col>
      <xdr:colOff>409575</xdr:colOff>
      <xdr:row>69</xdr:row>
      <xdr:rowOff>66674</xdr:rowOff>
    </xdr:to>
    <xdr:sp macro="" textlink="">
      <xdr:nvSpPr>
        <xdr:cNvPr id="36" name="TextBox 35">
          <a:extLst>
            <a:ext uri="{FF2B5EF4-FFF2-40B4-BE49-F238E27FC236}">
              <a16:creationId xmlns:a16="http://schemas.microsoft.com/office/drawing/2014/main" id="{00000000-0008-0000-0800-000024000000}"/>
            </a:ext>
          </a:extLst>
        </xdr:cNvPr>
        <xdr:cNvSpPr txBox="1"/>
      </xdr:nvSpPr>
      <xdr:spPr>
        <a:xfrm>
          <a:off x="1343025" y="15582899"/>
          <a:ext cx="1095375" cy="6762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Dates</a:t>
          </a:r>
          <a:r>
            <a:rPr lang="en-US" sz="1100" baseline="0"/>
            <a:t> with auto color shades</a:t>
          </a:r>
          <a:endParaRPr lang="en-US" sz="1100"/>
        </a:p>
      </xdr:txBody>
    </xdr:sp>
    <xdr:clientData/>
  </xdr:twoCellAnchor>
  <xdr:twoCellAnchor>
    <xdr:from>
      <xdr:col>5</xdr:col>
      <xdr:colOff>247651</xdr:colOff>
      <xdr:row>65</xdr:row>
      <xdr:rowOff>161924</xdr:rowOff>
    </xdr:from>
    <xdr:to>
      <xdr:col>6</xdr:col>
      <xdr:colOff>523876</xdr:colOff>
      <xdr:row>74</xdr:row>
      <xdr:rowOff>114300</xdr:rowOff>
    </xdr:to>
    <xdr:sp macro="" textlink="">
      <xdr:nvSpPr>
        <xdr:cNvPr id="37" name="TextBox 36">
          <a:extLst>
            <a:ext uri="{FF2B5EF4-FFF2-40B4-BE49-F238E27FC236}">
              <a16:creationId xmlns:a16="http://schemas.microsoft.com/office/drawing/2014/main" id="{00000000-0008-0000-0800-000025000000}"/>
            </a:ext>
          </a:extLst>
        </xdr:cNvPr>
        <xdr:cNvSpPr txBox="1"/>
      </xdr:nvSpPr>
      <xdr:spPr>
        <a:xfrm>
          <a:off x="3495676" y="15592424"/>
          <a:ext cx="895350" cy="166687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Cells highlighted </a:t>
          </a:r>
          <a:r>
            <a:rPr lang="en-US" sz="1100" baseline="0"/>
            <a:t> that have the letter 'F'</a:t>
          </a:r>
        </a:p>
        <a:p>
          <a:r>
            <a:rPr lang="en-US" sz="1100" baseline="0"/>
            <a:t>Use the </a:t>
          </a:r>
          <a:r>
            <a:rPr lang="en-US" sz="1100" b="1" baseline="0"/>
            <a:t>text that contains </a:t>
          </a:r>
          <a:r>
            <a:rPr lang="en-US" sz="1100" baseline="0"/>
            <a:t>category.</a:t>
          </a:r>
          <a:endParaRPr lang="en-US" sz="1100"/>
        </a:p>
      </xdr:txBody>
    </xdr:sp>
    <xdr:clientData/>
  </xdr:twoCellAnchor>
  <xdr:twoCellAnchor>
    <xdr:from>
      <xdr:col>7</xdr:col>
      <xdr:colOff>47625</xdr:colOff>
      <xdr:row>65</xdr:row>
      <xdr:rowOff>66676</xdr:rowOff>
    </xdr:from>
    <xdr:to>
      <xdr:col>9</xdr:col>
      <xdr:colOff>190500</xdr:colOff>
      <xdr:row>73</xdr:row>
      <xdr:rowOff>19050</xdr:rowOff>
    </xdr:to>
    <xdr:sp macro="" textlink="">
      <xdr:nvSpPr>
        <xdr:cNvPr id="38" name="TextBox 37">
          <a:extLst>
            <a:ext uri="{FF2B5EF4-FFF2-40B4-BE49-F238E27FC236}">
              <a16:creationId xmlns:a16="http://schemas.microsoft.com/office/drawing/2014/main" id="{00000000-0008-0000-0800-000026000000}"/>
            </a:ext>
          </a:extLst>
        </xdr:cNvPr>
        <xdr:cNvSpPr txBox="1"/>
      </xdr:nvSpPr>
      <xdr:spPr>
        <a:xfrm>
          <a:off x="4524375" y="15497176"/>
          <a:ext cx="1362075" cy="147637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Highlight cells</a:t>
          </a:r>
          <a:r>
            <a:rPr lang="en-US" sz="1100" baseline="0"/>
            <a:t> between "a" and "zz" .</a:t>
          </a:r>
        </a:p>
        <a:p>
          <a:r>
            <a:rPr lang="en-US" sz="1100" baseline="0"/>
            <a:t>This will highlight all cells with words.  Use the </a:t>
          </a:r>
          <a:r>
            <a:rPr lang="en-US" sz="1100" b="1" baseline="0"/>
            <a:t>Between</a:t>
          </a:r>
          <a:r>
            <a:rPr lang="en-US" sz="1100" baseline="0"/>
            <a:t> category.</a:t>
          </a:r>
          <a:endParaRPr lang="en-US" sz="1100"/>
        </a:p>
      </xdr:txBody>
    </xdr:sp>
    <xdr:clientData/>
  </xdr:twoCellAnchor>
  <xdr:twoCellAnchor>
    <xdr:from>
      <xdr:col>0</xdr:col>
      <xdr:colOff>180975</xdr:colOff>
      <xdr:row>63</xdr:row>
      <xdr:rowOff>85725</xdr:rowOff>
    </xdr:from>
    <xdr:to>
      <xdr:col>0</xdr:col>
      <xdr:colOff>228600</xdr:colOff>
      <xdr:row>64</xdr:row>
      <xdr:rowOff>38100</xdr:rowOff>
    </xdr:to>
    <xdr:cxnSp macro="">
      <xdr:nvCxnSpPr>
        <xdr:cNvPr id="39" name="Straight Arrow Connector 38">
          <a:extLst>
            <a:ext uri="{FF2B5EF4-FFF2-40B4-BE49-F238E27FC236}">
              <a16:creationId xmlns:a16="http://schemas.microsoft.com/office/drawing/2014/main" id="{00000000-0008-0000-0800-000027000000}"/>
            </a:ext>
          </a:extLst>
        </xdr:cNvPr>
        <xdr:cNvCxnSpPr/>
      </xdr:nvCxnSpPr>
      <xdr:spPr>
        <a:xfrm flipH="1" flipV="1">
          <a:off x="180975" y="15135225"/>
          <a:ext cx="47625" cy="142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561975</xdr:colOff>
      <xdr:row>63</xdr:row>
      <xdr:rowOff>76200</xdr:rowOff>
    </xdr:from>
    <xdr:to>
      <xdr:col>3</xdr:col>
      <xdr:colOff>142875</xdr:colOff>
      <xdr:row>65</xdr:row>
      <xdr:rowOff>57150</xdr:rowOff>
    </xdr:to>
    <xdr:cxnSp macro="">
      <xdr:nvCxnSpPr>
        <xdr:cNvPr id="40" name="Straight Arrow Connector 39">
          <a:extLst>
            <a:ext uri="{FF2B5EF4-FFF2-40B4-BE49-F238E27FC236}">
              <a16:creationId xmlns:a16="http://schemas.microsoft.com/office/drawing/2014/main" id="{00000000-0008-0000-0800-000028000000}"/>
            </a:ext>
          </a:extLst>
        </xdr:cNvPr>
        <xdr:cNvCxnSpPr/>
      </xdr:nvCxnSpPr>
      <xdr:spPr>
        <a:xfrm flipV="1">
          <a:off x="1819275" y="15125700"/>
          <a:ext cx="352425" cy="3619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323850</xdr:colOff>
      <xdr:row>63</xdr:row>
      <xdr:rowOff>123825</xdr:rowOff>
    </xdr:from>
    <xdr:to>
      <xdr:col>4</xdr:col>
      <xdr:colOff>333375</xdr:colOff>
      <xdr:row>65</xdr:row>
      <xdr:rowOff>9525</xdr:rowOff>
    </xdr:to>
    <xdr:cxnSp macro="">
      <xdr:nvCxnSpPr>
        <xdr:cNvPr id="41" name="Straight Arrow Connector 40">
          <a:extLst>
            <a:ext uri="{FF2B5EF4-FFF2-40B4-BE49-F238E27FC236}">
              <a16:creationId xmlns:a16="http://schemas.microsoft.com/office/drawing/2014/main" id="{00000000-0008-0000-0800-000029000000}"/>
            </a:ext>
          </a:extLst>
        </xdr:cNvPr>
        <xdr:cNvCxnSpPr/>
      </xdr:nvCxnSpPr>
      <xdr:spPr>
        <a:xfrm flipH="1" flipV="1">
          <a:off x="2962275" y="15173325"/>
          <a:ext cx="9525" cy="2667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371476</xdr:colOff>
      <xdr:row>63</xdr:row>
      <xdr:rowOff>123826</xdr:rowOff>
    </xdr:from>
    <xdr:to>
      <xdr:col>6</xdr:col>
      <xdr:colOff>76201</xdr:colOff>
      <xdr:row>65</xdr:row>
      <xdr:rowOff>161924</xdr:rowOff>
    </xdr:to>
    <xdr:cxnSp macro="">
      <xdr:nvCxnSpPr>
        <xdr:cNvPr id="42" name="Straight Arrow Connector 41">
          <a:extLst>
            <a:ext uri="{FF2B5EF4-FFF2-40B4-BE49-F238E27FC236}">
              <a16:creationId xmlns:a16="http://schemas.microsoft.com/office/drawing/2014/main" id="{00000000-0008-0000-0800-00002A000000}"/>
            </a:ext>
          </a:extLst>
        </xdr:cNvPr>
        <xdr:cNvCxnSpPr>
          <a:stCxn id="37" idx="0"/>
        </xdr:cNvCxnSpPr>
      </xdr:nvCxnSpPr>
      <xdr:spPr>
        <a:xfrm flipH="1" flipV="1">
          <a:off x="3619501" y="15173326"/>
          <a:ext cx="323850" cy="41909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533400</xdr:colOff>
      <xdr:row>63</xdr:row>
      <xdr:rowOff>104775</xdr:rowOff>
    </xdr:from>
    <xdr:to>
      <xdr:col>7</xdr:col>
      <xdr:colOff>238126</xdr:colOff>
      <xdr:row>65</xdr:row>
      <xdr:rowOff>28575</xdr:rowOff>
    </xdr:to>
    <xdr:cxnSp macro="">
      <xdr:nvCxnSpPr>
        <xdr:cNvPr id="43" name="Straight Arrow Connector 42">
          <a:extLst>
            <a:ext uri="{FF2B5EF4-FFF2-40B4-BE49-F238E27FC236}">
              <a16:creationId xmlns:a16="http://schemas.microsoft.com/office/drawing/2014/main" id="{00000000-0008-0000-0800-00002B000000}"/>
            </a:ext>
          </a:extLst>
        </xdr:cNvPr>
        <xdr:cNvCxnSpPr/>
      </xdr:nvCxnSpPr>
      <xdr:spPr>
        <a:xfrm flipH="1" flipV="1">
          <a:off x="4400550" y="15154275"/>
          <a:ext cx="314326" cy="3048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63</xdr:row>
      <xdr:rowOff>76200</xdr:rowOff>
    </xdr:from>
    <xdr:to>
      <xdr:col>7</xdr:col>
      <xdr:colOff>466725</xdr:colOff>
      <xdr:row>64</xdr:row>
      <xdr:rowOff>152400</xdr:rowOff>
    </xdr:to>
    <xdr:cxnSp macro="">
      <xdr:nvCxnSpPr>
        <xdr:cNvPr id="44" name="Straight Arrow Connector 43">
          <a:extLst>
            <a:ext uri="{FF2B5EF4-FFF2-40B4-BE49-F238E27FC236}">
              <a16:creationId xmlns:a16="http://schemas.microsoft.com/office/drawing/2014/main" id="{00000000-0008-0000-0800-00002C000000}"/>
            </a:ext>
          </a:extLst>
        </xdr:cNvPr>
        <xdr:cNvCxnSpPr/>
      </xdr:nvCxnSpPr>
      <xdr:spPr>
        <a:xfrm flipH="1" flipV="1">
          <a:off x="4876800" y="15125700"/>
          <a:ext cx="66675" cy="2667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438150</xdr:colOff>
      <xdr:row>47</xdr:row>
      <xdr:rowOff>180975</xdr:rowOff>
    </xdr:from>
    <xdr:to>
      <xdr:col>13</xdr:col>
      <xdr:colOff>152400</xdr:colOff>
      <xdr:row>50</xdr:row>
      <xdr:rowOff>114301</xdr:rowOff>
    </xdr:to>
    <xdr:sp macro="" textlink="">
      <xdr:nvSpPr>
        <xdr:cNvPr id="45" name="TextBox 44">
          <a:extLst>
            <a:ext uri="{FF2B5EF4-FFF2-40B4-BE49-F238E27FC236}">
              <a16:creationId xmlns:a16="http://schemas.microsoft.com/office/drawing/2014/main" id="{00000000-0008-0000-0800-00002D000000}"/>
            </a:ext>
          </a:extLst>
        </xdr:cNvPr>
        <xdr:cNvSpPr txBox="1"/>
      </xdr:nvSpPr>
      <xdr:spPr>
        <a:xfrm>
          <a:off x="7353300" y="12182475"/>
          <a:ext cx="933450" cy="504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Format to a date format</a:t>
          </a:r>
        </a:p>
      </xdr:txBody>
    </xdr:sp>
    <xdr:clientData/>
  </xdr:twoCellAnchor>
  <xdr:twoCellAnchor>
    <xdr:from>
      <xdr:col>12</xdr:col>
      <xdr:colOff>304800</xdr:colOff>
      <xdr:row>50</xdr:row>
      <xdr:rowOff>171450</xdr:rowOff>
    </xdr:from>
    <xdr:to>
      <xdr:col>12</xdr:col>
      <xdr:colOff>314325</xdr:colOff>
      <xdr:row>51</xdr:row>
      <xdr:rowOff>152400</xdr:rowOff>
    </xdr:to>
    <xdr:cxnSp macro="">
      <xdr:nvCxnSpPr>
        <xdr:cNvPr id="46" name="Straight Arrow Connector 45">
          <a:extLst>
            <a:ext uri="{FF2B5EF4-FFF2-40B4-BE49-F238E27FC236}">
              <a16:creationId xmlns:a16="http://schemas.microsoft.com/office/drawing/2014/main" id="{00000000-0008-0000-0800-00002E000000}"/>
            </a:ext>
          </a:extLst>
        </xdr:cNvPr>
        <xdr:cNvCxnSpPr/>
      </xdr:nvCxnSpPr>
      <xdr:spPr>
        <a:xfrm>
          <a:off x="7829550" y="12744450"/>
          <a:ext cx="9525" cy="1714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323851</xdr:colOff>
      <xdr:row>65</xdr:row>
      <xdr:rowOff>66675</xdr:rowOff>
    </xdr:from>
    <xdr:to>
      <xdr:col>11</xdr:col>
      <xdr:colOff>209551</xdr:colOff>
      <xdr:row>71</xdr:row>
      <xdr:rowOff>142875</xdr:rowOff>
    </xdr:to>
    <xdr:sp macro="" textlink="">
      <xdr:nvSpPr>
        <xdr:cNvPr id="47" name="TextBox 46">
          <a:extLst>
            <a:ext uri="{FF2B5EF4-FFF2-40B4-BE49-F238E27FC236}">
              <a16:creationId xmlns:a16="http://schemas.microsoft.com/office/drawing/2014/main" id="{00000000-0008-0000-0800-00002F000000}"/>
            </a:ext>
          </a:extLst>
        </xdr:cNvPr>
        <xdr:cNvSpPr txBox="1"/>
      </xdr:nvSpPr>
      <xdr:spPr>
        <a:xfrm>
          <a:off x="6019801" y="15497175"/>
          <a:ext cx="1104900" cy="1219200"/>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en-US" sz="1100" b="0"/>
            <a:t>Using Conditional Formatting,</a:t>
          </a:r>
          <a:r>
            <a:rPr lang="en-US" sz="1100" b="0" baseline="0"/>
            <a:t> format the above table.</a:t>
          </a:r>
        </a:p>
        <a:p>
          <a:endParaRPr lang="en-US" sz="1100" baseline="0"/>
        </a:p>
        <a:p>
          <a:endParaRPr lang="en-US" sz="1100"/>
        </a:p>
      </xdr:txBody>
    </xdr:sp>
    <xdr:clientData/>
  </xdr:twoCellAnchor>
  <xdr:twoCellAnchor>
    <xdr:from>
      <xdr:col>11</xdr:col>
      <xdr:colOff>323851</xdr:colOff>
      <xdr:row>64</xdr:row>
      <xdr:rowOff>114302</xdr:rowOff>
    </xdr:from>
    <xdr:to>
      <xdr:col>15</xdr:col>
      <xdr:colOff>190501</xdr:colOff>
      <xdr:row>76</xdr:row>
      <xdr:rowOff>28576</xdr:rowOff>
    </xdr:to>
    <xdr:sp macro="" textlink="">
      <xdr:nvSpPr>
        <xdr:cNvPr id="48" name="TextBox 47">
          <a:extLst>
            <a:ext uri="{FF2B5EF4-FFF2-40B4-BE49-F238E27FC236}">
              <a16:creationId xmlns:a16="http://schemas.microsoft.com/office/drawing/2014/main" id="{00000000-0008-0000-0800-000030000000}"/>
            </a:ext>
          </a:extLst>
        </xdr:cNvPr>
        <xdr:cNvSpPr txBox="1"/>
      </xdr:nvSpPr>
      <xdr:spPr>
        <a:xfrm>
          <a:off x="7239001" y="15354302"/>
          <a:ext cx="2305050" cy="2200274"/>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en-US" sz="1100"/>
            <a:t>Select</a:t>
          </a:r>
          <a:r>
            <a:rPr lang="en-US" sz="1100" baseline="0"/>
            <a:t> a formatted range</a:t>
          </a:r>
        </a:p>
        <a:p>
          <a:r>
            <a:rPr lang="en-US" sz="1100" baseline="0"/>
            <a:t>Click on Conditional Formatting</a:t>
          </a:r>
        </a:p>
        <a:p>
          <a:r>
            <a:rPr lang="en-US" sz="1100" baseline="0"/>
            <a:t>Choose </a:t>
          </a:r>
          <a:r>
            <a:rPr lang="en-US" sz="1100" b="1" baseline="0"/>
            <a:t>Manage Rules </a:t>
          </a:r>
          <a:r>
            <a:rPr lang="en-US" sz="1100" baseline="0"/>
            <a:t>and edit  formatting.</a:t>
          </a:r>
        </a:p>
        <a:p>
          <a:endParaRPr lang="en-US" sz="1100" baseline="0"/>
        </a:p>
        <a:p>
          <a:r>
            <a:rPr lang="en-US" sz="1100"/>
            <a:t>Choose another formatted</a:t>
          </a:r>
          <a:r>
            <a:rPr lang="en-US" sz="1100" baseline="0"/>
            <a:t> range.</a:t>
          </a:r>
        </a:p>
        <a:p>
          <a:r>
            <a:rPr lang="en-US" sz="1100" baseline="0"/>
            <a:t>Click on Conditional Formatting</a:t>
          </a:r>
        </a:p>
        <a:p>
          <a:r>
            <a:rPr lang="en-US" sz="1100" baseline="0"/>
            <a:t>Choose </a:t>
          </a:r>
          <a:r>
            <a:rPr lang="en-US" sz="1100" b="1" baseline="0"/>
            <a:t>Clear </a:t>
          </a:r>
          <a:r>
            <a:rPr lang="en-US" sz="1100" b="0" baseline="0"/>
            <a:t>to remove formatting.</a:t>
          </a:r>
        </a:p>
        <a:p>
          <a:endParaRPr lang="en-US" sz="1100" b="0" baseline="0"/>
        </a:p>
        <a:p>
          <a:r>
            <a:rPr lang="en-US" sz="1100" b="0" baseline="0"/>
            <a:t>Click </a:t>
          </a:r>
          <a:r>
            <a:rPr lang="en-US" sz="1100" b="1" baseline="0"/>
            <a:t>Ctrl Z </a:t>
          </a:r>
          <a:r>
            <a:rPr lang="en-US" sz="1100" b="0" baseline="0"/>
            <a:t>to undo and return the formatting to the cells.</a:t>
          </a:r>
        </a:p>
        <a:p>
          <a:endParaRPr lang="en-US" sz="1100" b="0" baseline="0"/>
        </a:p>
        <a:p>
          <a:r>
            <a:rPr lang="en-US" sz="1100" b="0" baseline="0"/>
            <a:t>Select a formatted range and put another conditional format on that range.  In </a:t>
          </a:r>
          <a:r>
            <a:rPr lang="en-US" sz="1100" b="1" baseline="0"/>
            <a:t>Manage Rules </a:t>
          </a:r>
          <a:r>
            <a:rPr lang="en-US" sz="1100" b="0" baseline="0"/>
            <a:t>rearrange which rule is applied first.  See arrow.  This example relates to the formatted cells (column E) in the top most table.</a:t>
          </a:r>
          <a:endParaRPr lang="en-US" sz="1100" b="1" baseline="0"/>
        </a:p>
      </xdr:txBody>
    </xdr:sp>
    <xdr:clientData/>
  </xdr:twoCellAnchor>
  <xdr:twoCellAnchor editAs="oneCell">
    <xdr:from>
      <xdr:col>15</xdr:col>
      <xdr:colOff>361950</xdr:colOff>
      <xdr:row>67</xdr:row>
      <xdr:rowOff>110273</xdr:rowOff>
    </xdr:from>
    <xdr:to>
      <xdr:col>20</xdr:col>
      <xdr:colOff>266700</xdr:colOff>
      <xdr:row>76</xdr:row>
      <xdr:rowOff>86114</xdr:rowOff>
    </xdr:to>
    <xdr:pic>
      <xdr:nvPicPr>
        <xdr:cNvPr id="49" name="Picture 48" descr="Screen Clipping">
          <a:extLst>
            <a:ext uri="{FF2B5EF4-FFF2-40B4-BE49-F238E27FC236}">
              <a16:creationId xmlns:a16="http://schemas.microsoft.com/office/drawing/2014/main" id="{00000000-0008-0000-0800-00003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715500" y="15921773"/>
          <a:ext cx="3733800" cy="1690340"/>
        </a:xfrm>
        <a:prstGeom prst="rect">
          <a:avLst/>
        </a:prstGeom>
      </xdr:spPr>
    </xdr:pic>
    <xdr:clientData/>
  </xdr:twoCellAnchor>
  <xdr:twoCellAnchor>
    <xdr:from>
      <xdr:col>15</xdr:col>
      <xdr:colOff>209550</xdr:colOff>
      <xdr:row>73</xdr:row>
      <xdr:rowOff>1</xdr:rowOff>
    </xdr:from>
    <xdr:to>
      <xdr:col>17</xdr:col>
      <xdr:colOff>66675</xdr:colOff>
      <xdr:row>78</xdr:row>
      <xdr:rowOff>0</xdr:rowOff>
    </xdr:to>
    <xdr:cxnSp macro="">
      <xdr:nvCxnSpPr>
        <xdr:cNvPr id="50" name="Straight Arrow Connector 49">
          <a:extLst>
            <a:ext uri="{FF2B5EF4-FFF2-40B4-BE49-F238E27FC236}">
              <a16:creationId xmlns:a16="http://schemas.microsoft.com/office/drawing/2014/main" id="{00000000-0008-0000-0800-000032000000}"/>
            </a:ext>
          </a:extLst>
        </xdr:cNvPr>
        <xdr:cNvCxnSpPr/>
      </xdr:nvCxnSpPr>
      <xdr:spPr>
        <a:xfrm flipV="1">
          <a:off x="9563100" y="16954501"/>
          <a:ext cx="1095375" cy="1057274"/>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266700</xdr:colOff>
      <xdr:row>28</xdr:row>
      <xdr:rowOff>171450</xdr:rowOff>
    </xdr:from>
    <xdr:to>
      <xdr:col>8</xdr:col>
      <xdr:colOff>142875</xdr:colOff>
      <xdr:row>28</xdr:row>
      <xdr:rowOff>180975</xdr:rowOff>
    </xdr:to>
    <xdr:cxnSp macro="">
      <xdr:nvCxnSpPr>
        <xdr:cNvPr id="59" name="Straight Arrow Connector 58">
          <a:extLst>
            <a:ext uri="{FF2B5EF4-FFF2-40B4-BE49-F238E27FC236}">
              <a16:creationId xmlns:a16="http://schemas.microsoft.com/office/drawing/2014/main" id="{00000000-0008-0000-0800-00003B000000}"/>
            </a:ext>
          </a:extLst>
        </xdr:cNvPr>
        <xdr:cNvCxnSpPr/>
      </xdr:nvCxnSpPr>
      <xdr:spPr>
        <a:xfrm flipV="1">
          <a:off x="4743450" y="5505450"/>
          <a:ext cx="485775" cy="9525"/>
        </a:xfrm>
        <a:prstGeom prst="straightConnector1">
          <a:avLst/>
        </a:prstGeom>
        <a:ln>
          <a:tailEnd type="triangle"/>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17</xdr:col>
      <xdr:colOff>397721</xdr:colOff>
      <xdr:row>90</xdr:row>
      <xdr:rowOff>57904</xdr:rowOff>
    </xdr:from>
    <xdr:to>
      <xdr:col>21</xdr:col>
      <xdr:colOff>77049</xdr:colOff>
      <xdr:row>97</xdr:row>
      <xdr:rowOff>179843</xdr:rowOff>
    </xdr:to>
    <xdr:graphicFrame macro="">
      <xdr:nvGraphicFramePr>
        <xdr:cNvPr id="56" name="Chart 55">
          <a:extLst>
            <a:ext uri="{FF2B5EF4-FFF2-40B4-BE49-F238E27FC236}">
              <a16:creationId xmlns:a16="http://schemas.microsoft.com/office/drawing/2014/main" id="{72E23439-30A2-4463-A030-132E09ECE6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xdr:col>
      <xdr:colOff>552072</xdr:colOff>
      <xdr:row>89</xdr:row>
      <xdr:rowOff>35020</xdr:rowOff>
    </xdr:from>
    <xdr:to>
      <xdr:col>31</xdr:col>
      <xdr:colOff>91698</xdr:colOff>
      <xdr:row>99</xdr:row>
      <xdr:rowOff>130857</xdr:rowOff>
    </xdr:to>
    <xdr:graphicFrame macro="">
      <xdr:nvGraphicFramePr>
        <xdr:cNvPr id="57" name="Chart 56">
          <a:extLst>
            <a:ext uri="{FF2B5EF4-FFF2-40B4-BE49-F238E27FC236}">
              <a16:creationId xmlns:a16="http://schemas.microsoft.com/office/drawing/2014/main" id="{46457BEC-9141-44E2-919D-C1F8C1319E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21</xdr:col>
      <xdr:colOff>581306</xdr:colOff>
      <xdr:row>90</xdr:row>
      <xdr:rowOff>38854</xdr:rowOff>
    </xdr:from>
    <xdr:to>
      <xdr:col>25</xdr:col>
      <xdr:colOff>562257</xdr:colOff>
      <xdr:row>98</xdr:row>
      <xdr:rowOff>19804</xdr:rowOff>
    </xdr:to>
    <xdr:graphicFrame macro="">
      <xdr:nvGraphicFramePr>
        <xdr:cNvPr id="61" name="Chart 60">
          <a:extLst>
            <a:ext uri="{FF2B5EF4-FFF2-40B4-BE49-F238E27FC236}">
              <a16:creationId xmlns:a16="http://schemas.microsoft.com/office/drawing/2014/main" id="{8E5A3EBE-3C26-41EF-B403-6A8D80E0E9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542925</xdr:colOff>
      <xdr:row>121</xdr:row>
      <xdr:rowOff>161925</xdr:rowOff>
    </xdr:from>
    <xdr:to>
      <xdr:col>4</xdr:col>
      <xdr:colOff>600075</xdr:colOff>
      <xdr:row>129</xdr:row>
      <xdr:rowOff>0</xdr:rowOff>
    </xdr:to>
    <xdr:graphicFrame macro="">
      <xdr:nvGraphicFramePr>
        <xdr:cNvPr id="63" name="Chart 62">
          <a:extLst>
            <a:ext uri="{FF2B5EF4-FFF2-40B4-BE49-F238E27FC236}">
              <a16:creationId xmlns:a16="http://schemas.microsoft.com/office/drawing/2014/main" id="{AD5F9BF8-0C6E-4D1F-B63C-136A05632E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513030</xdr:colOff>
      <xdr:row>89</xdr:row>
      <xdr:rowOff>14287</xdr:rowOff>
    </xdr:from>
    <xdr:to>
      <xdr:col>12</xdr:col>
      <xdr:colOff>109585</xdr:colOff>
      <xdr:row>98</xdr:row>
      <xdr:rowOff>142403</xdr:rowOff>
    </xdr:to>
    <xdr:graphicFrame macro="">
      <xdr:nvGraphicFramePr>
        <xdr:cNvPr id="64" name="Chart 63">
          <a:extLst>
            <a:ext uri="{FF2B5EF4-FFF2-40B4-BE49-F238E27FC236}">
              <a16:creationId xmlns:a16="http://schemas.microsoft.com/office/drawing/2014/main" id="{0D408A45-5387-4619-9C9D-60056BCCE5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xdr:col>
      <xdr:colOff>499827</xdr:colOff>
      <xdr:row>91</xdr:row>
      <xdr:rowOff>21165</xdr:rowOff>
    </xdr:from>
    <xdr:to>
      <xdr:col>16</xdr:col>
      <xdr:colOff>553509</xdr:colOff>
      <xdr:row>100</xdr:row>
      <xdr:rowOff>142875</xdr:rowOff>
    </xdr:to>
    <xdr:graphicFrame macro="">
      <xdr:nvGraphicFramePr>
        <xdr:cNvPr id="65" name="Chart 64">
          <a:extLst>
            <a:ext uri="{FF2B5EF4-FFF2-40B4-BE49-F238E27FC236}">
              <a16:creationId xmlns:a16="http://schemas.microsoft.com/office/drawing/2014/main" id="{3D84D9C6-A20F-4439-81A1-26C33CC1B3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14</xdr:col>
      <xdr:colOff>65618</xdr:colOff>
      <xdr:row>85</xdr:row>
      <xdr:rowOff>43391</xdr:rowOff>
    </xdr:from>
    <xdr:to>
      <xdr:col>16</xdr:col>
      <xdr:colOff>621243</xdr:colOff>
      <xdr:row>88</xdr:row>
      <xdr:rowOff>75141</xdr:rowOff>
    </xdr:to>
    <xdr:sp macro="" textlink="">
      <xdr:nvSpPr>
        <xdr:cNvPr id="66" name="TextBox 65">
          <a:extLst>
            <a:ext uri="{FF2B5EF4-FFF2-40B4-BE49-F238E27FC236}">
              <a16:creationId xmlns:a16="http://schemas.microsoft.com/office/drawing/2014/main" id="{A2880385-9560-4E9D-BF90-734D525CA497}"/>
            </a:ext>
          </a:extLst>
        </xdr:cNvPr>
        <xdr:cNvSpPr txBox="1"/>
      </xdr:nvSpPr>
      <xdr:spPr>
        <a:xfrm>
          <a:off x="8609543" y="13626041"/>
          <a:ext cx="1670050" cy="6032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Pie Charts illustrate only one row or one column.</a:t>
          </a:r>
        </a:p>
      </xdr:txBody>
    </xdr:sp>
    <xdr:clientData/>
  </xdr:twoCellAnchor>
  <xdr:twoCellAnchor>
    <xdr:from>
      <xdr:col>0</xdr:col>
      <xdr:colOff>407458</xdr:colOff>
      <xdr:row>85</xdr:row>
      <xdr:rowOff>128059</xdr:rowOff>
    </xdr:from>
    <xdr:to>
      <xdr:col>5</xdr:col>
      <xdr:colOff>419100</xdr:colOff>
      <xdr:row>89</xdr:row>
      <xdr:rowOff>149225</xdr:rowOff>
    </xdr:to>
    <xdr:sp macro="" textlink="">
      <xdr:nvSpPr>
        <xdr:cNvPr id="67" name="TextBox 66">
          <a:extLst>
            <a:ext uri="{FF2B5EF4-FFF2-40B4-BE49-F238E27FC236}">
              <a16:creationId xmlns:a16="http://schemas.microsoft.com/office/drawing/2014/main" id="{BC051BB2-02BE-478A-B637-0C3AF9C344DD}"/>
            </a:ext>
          </a:extLst>
        </xdr:cNvPr>
        <xdr:cNvSpPr txBox="1"/>
      </xdr:nvSpPr>
      <xdr:spPr>
        <a:xfrm>
          <a:off x="407458" y="13710709"/>
          <a:ext cx="3059642" cy="78316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Column and Bar charts do well to illustrate comparisons.  They</a:t>
          </a:r>
          <a:r>
            <a:rPr lang="en-US" sz="1100" baseline="0"/>
            <a:t> can illustrate multiple rows and columns.</a:t>
          </a:r>
          <a:endParaRPr lang="en-US" sz="1100"/>
        </a:p>
      </xdr:txBody>
    </xdr:sp>
    <xdr:clientData/>
  </xdr:twoCellAnchor>
  <xdr:twoCellAnchor>
    <xdr:from>
      <xdr:col>19</xdr:col>
      <xdr:colOff>721783</xdr:colOff>
      <xdr:row>84</xdr:row>
      <xdr:rowOff>177802</xdr:rowOff>
    </xdr:from>
    <xdr:to>
      <xdr:col>23</xdr:col>
      <xdr:colOff>293158</xdr:colOff>
      <xdr:row>88</xdr:row>
      <xdr:rowOff>103718</xdr:rowOff>
    </xdr:to>
    <xdr:sp macro="" textlink="">
      <xdr:nvSpPr>
        <xdr:cNvPr id="68" name="TextBox 67">
          <a:extLst>
            <a:ext uri="{FF2B5EF4-FFF2-40B4-BE49-F238E27FC236}">
              <a16:creationId xmlns:a16="http://schemas.microsoft.com/office/drawing/2014/main" id="{F39F3748-44BF-49E2-8B9C-B00FE18B597E}"/>
            </a:ext>
          </a:extLst>
        </xdr:cNvPr>
        <xdr:cNvSpPr txBox="1"/>
      </xdr:nvSpPr>
      <xdr:spPr>
        <a:xfrm>
          <a:off x="12580408" y="13569952"/>
          <a:ext cx="2133600" cy="68791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Line and Area charts are best at showing changes over time.</a:t>
          </a:r>
        </a:p>
      </xdr:txBody>
    </xdr:sp>
    <xdr:clientData/>
  </xdr:twoCellAnchor>
  <xdr:twoCellAnchor>
    <xdr:from>
      <xdr:col>0</xdr:col>
      <xdr:colOff>95251</xdr:colOff>
      <xdr:row>101</xdr:row>
      <xdr:rowOff>57149</xdr:rowOff>
    </xdr:from>
    <xdr:to>
      <xdr:col>6</xdr:col>
      <xdr:colOff>428626</xdr:colOff>
      <xdr:row>108</xdr:row>
      <xdr:rowOff>171450</xdr:rowOff>
    </xdr:to>
    <xdr:sp macro="" textlink="">
      <xdr:nvSpPr>
        <xdr:cNvPr id="71" name="TextBox 70">
          <a:extLst>
            <a:ext uri="{FF2B5EF4-FFF2-40B4-BE49-F238E27FC236}">
              <a16:creationId xmlns:a16="http://schemas.microsoft.com/office/drawing/2014/main" id="{79BE0B1E-1EE7-48D0-BC49-CBD0D24E5AB8}"/>
            </a:ext>
          </a:extLst>
        </xdr:cNvPr>
        <xdr:cNvSpPr txBox="1"/>
      </xdr:nvSpPr>
      <xdr:spPr>
        <a:xfrm>
          <a:off x="95251" y="16735424"/>
          <a:ext cx="4000500" cy="144780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Insert</a:t>
          </a:r>
          <a:r>
            <a:rPr lang="en-US" sz="1100" baseline="0"/>
            <a:t> a chart to the right.  Go to the Insert tab and from the Charts section choose either Column or Bar.</a:t>
          </a:r>
        </a:p>
        <a:p>
          <a:endParaRPr lang="en-US" sz="1100" baseline="0"/>
        </a:p>
        <a:p>
          <a:r>
            <a:rPr lang="en-US" sz="1100" baseline="0"/>
            <a:t>Reduce the size of the chart by dragging inward from a corner.</a:t>
          </a:r>
        </a:p>
        <a:p>
          <a:endParaRPr lang="en-US" sz="1100" baseline="0"/>
        </a:p>
        <a:p>
          <a:r>
            <a:rPr lang="en-US" sz="1100"/>
            <a:t>Click  in chart area</a:t>
          </a:r>
          <a:r>
            <a:rPr lang="en-US" sz="1100" baseline="0"/>
            <a:t> and choose Select Data from the ribbon.  Select the same data as the other chart.</a:t>
          </a:r>
          <a:endParaRPr lang="en-US" sz="1100"/>
        </a:p>
      </xdr:txBody>
    </xdr:sp>
    <xdr:clientData/>
  </xdr:twoCellAnchor>
  <xdr:twoCellAnchor>
    <xdr:from>
      <xdr:col>0</xdr:col>
      <xdr:colOff>266984</xdr:colOff>
      <xdr:row>91</xdr:row>
      <xdr:rowOff>1037</xdr:rowOff>
    </xdr:from>
    <xdr:to>
      <xdr:col>6</xdr:col>
      <xdr:colOff>47909</xdr:colOff>
      <xdr:row>92</xdr:row>
      <xdr:rowOff>170600</xdr:rowOff>
    </xdr:to>
    <xdr:sp macro="" textlink="">
      <xdr:nvSpPr>
        <xdr:cNvPr id="72" name="TextBox 71">
          <a:extLst>
            <a:ext uri="{FF2B5EF4-FFF2-40B4-BE49-F238E27FC236}">
              <a16:creationId xmlns:a16="http://schemas.microsoft.com/office/drawing/2014/main" id="{C861801F-07B9-4242-A662-24F362F40195}"/>
            </a:ext>
          </a:extLst>
        </xdr:cNvPr>
        <xdr:cNvSpPr txBox="1"/>
      </xdr:nvSpPr>
      <xdr:spPr>
        <a:xfrm>
          <a:off x="266984" y="30980864"/>
          <a:ext cx="3666371" cy="358177"/>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Change the data below and see the chart</a:t>
          </a:r>
          <a:r>
            <a:rPr lang="en-US" sz="1100" baseline="0"/>
            <a:t> update.</a:t>
          </a:r>
          <a:endParaRPr lang="en-US" sz="1100"/>
        </a:p>
      </xdr:txBody>
    </xdr:sp>
    <xdr:clientData/>
  </xdr:twoCellAnchor>
  <xdr:twoCellAnchor>
    <xdr:from>
      <xdr:col>7</xdr:col>
      <xdr:colOff>372229</xdr:colOff>
      <xdr:row>110</xdr:row>
      <xdr:rowOff>95060</xdr:rowOff>
    </xdr:from>
    <xdr:to>
      <xdr:col>12</xdr:col>
      <xdr:colOff>448429</xdr:colOff>
      <xdr:row>119</xdr:row>
      <xdr:rowOff>147447</xdr:rowOff>
    </xdr:to>
    <xdr:graphicFrame macro="">
      <xdr:nvGraphicFramePr>
        <xdr:cNvPr id="74" name="Chart 73">
          <a:extLst>
            <a:ext uri="{FF2B5EF4-FFF2-40B4-BE49-F238E27FC236}">
              <a16:creationId xmlns:a16="http://schemas.microsoft.com/office/drawing/2014/main" id="{B819CF74-14FE-4DAD-B017-59F889912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4</xdr:row>
      <xdr:rowOff>161926</xdr:rowOff>
    </xdr:from>
    <xdr:to>
      <xdr:col>3</xdr:col>
      <xdr:colOff>485774</xdr:colOff>
      <xdr:row>14</xdr:row>
      <xdr:rowOff>123825</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66675" y="923926"/>
          <a:ext cx="2247899" cy="2124074"/>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en-US" sz="1100" b="1"/>
            <a:t>Click the minus</a:t>
          </a:r>
          <a:r>
            <a:rPr lang="en-US" sz="1100" b="1" baseline="0"/>
            <a:t> sign in the section above to  hide columns.  Click on the  plus sign to view them.  </a:t>
          </a:r>
        </a:p>
        <a:p>
          <a:endParaRPr lang="en-US" sz="1100" b="1" baseline="0"/>
        </a:p>
        <a:p>
          <a:r>
            <a:rPr lang="en-US" sz="1100" b="1" baseline="0"/>
            <a:t>Select columns to Ungroup; go to the Data tab and select Ungroup. </a:t>
          </a:r>
        </a:p>
        <a:p>
          <a:endParaRPr lang="en-US" sz="1100" b="1" baseline="0"/>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lt1"/>
              </a:solidFill>
              <a:effectLst/>
              <a:latin typeface="+mn-lt"/>
              <a:ea typeface="+mn-ea"/>
              <a:cs typeface="+mn-cs"/>
            </a:rPr>
            <a:t>Add additional Groupings</a:t>
          </a:r>
          <a:endParaRPr lang="en-US">
            <a:effectLst/>
          </a:endParaRPr>
        </a:p>
        <a:p>
          <a:r>
            <a:rPr lang="en-US" sz="1100" b="1" baseline="0"/>
            <a:t>Practice Grouping and Ungrouping.</a:t>
          </a:r>
        </a:p>
        <a:p>
          <a:endParaRPr lang="en-US" sz="1100" b="1" baseline="0"/>
        </a:p>
        <a:p>
          <a:r>
            <a:rPr lang="en-US" sz="1100" b="1" baseline="0"/>
            <a:t>Rows may also be grouped.</a:t>
          </a:r>
        </a:p>
        <a:p>
          <a:r>
            <a:rPr lang="en-US" sz="1100" b="1" baseline="0"/>
            <a:t> </a:t>
          </a:r>
        </a:p>
      </xdr:txBody>
    </xdr:sp>
    <xdr:clientData/>
  </xdr:twoCellAnchor>
  <xdr:twoCellAnchor editAs="oneCell">
    <xdr:from>
      <xdr:col>7</xdr:col>
      <xdr:colOff>466078</xdr:colOff>
      <xdr:row>21</xdr:row>
      <xdr:rowOff>142875</xdr:rowOff>
    </xdr:from>
    <xdr:to>
      <xdr:col>14</xdr:col>
      <xdr:colOff>480370</xdr:colOff>
      <xdr:row>33</xdr:row>
      <xdr:rowOff>186690</xdr:rowOff>
    </xdr:to>
    <xdr:pic>
      <xdr:nvPicPr>
        <xdr:cNvPr id="16" name="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42803" y="4829175"/>
          <a:ext cx="4281492" cy="2329815"/>
        </a:xfrm>
        <a:prstGeom prst="rect">
          <a:avLst/>
        </a:prstGeom>
      </xdr:spPr>
    </xdr:pic>
    <xdr:clientData/>
  </xdr:twoCellAnchor>
  <xdr:twoCellAnchor>
    <xdr:from>
      <xdr:col>0</xdr:col>
      <xdr:colOff>371475</xdr:colOff>
      <xdr:row>20</xdr:row>
      <xdr:rowOff>57150</xdr:rowOff>
    </xdr:from>
    <xdr:to>
      <xdr:col>4</xdr:col>
      <xdr:colOff>590550</xdr:colOff>
      <xdr:row>30</xdr:row>
      <xdr:rowOff>95250</xdr:rowOff>
    </xdr:to>
    <xdr:sp macro="" textlink="">
      <xdr:nvSpPr>
        <xdr:cNvPr id="17" name="TextBox 16">
          <a:extLst>
            <a:ext uri="{FF2B5EF4-FFF2-40B4-BE49-F238E27FC236}">
              <a16:creationId xmlns:a16="http://schemas.microsoft.com/office/drawing/2014/main" id="{00000000-0008-0000-0900-000011000000}"/>
            </a:ext>
          </a:extLst>
        </xdr:cNvPr>
        <xdr:cNvSpPr txBox="1"/>
      </xdr:nvSpPr>
      <xdr:spPr>
        <a:xfrm>
          <a:off x="371475" y="4552950"/>
          <a:ext cx="2657475" cy="1943100"/>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a:p>
        <a:p>
          <a:r>
            <a:rPr lang="en-US" sz="1100" b="1">
              <a:solidFill>
                <a:schemeClr val="bg1"/>
              </a:solidFill>
            </a:rPr>
            <a:t>Put cursor in cell D20</a:t>
          </a:r>
        </a:p>
        <a:p>
          <a:r>
            <a:rPr lang="en-US" sz="1100" b="1">
              <a:solidFill>
                <a:schemeClr val="bg1"/>
              </a:solidFill>
            </a:rPr>
            <a:t>Press Ctrl-K or choose the Inset</a:t>
          </a:r>
          <a:r>
            <a:rPr lang="en-US" sz="1100" b="1" baseline="0">
              <a:solidFill>
                <a:schemeClr val="bg1"/>
              </a:solidFill>
            </a:rPr>
            <a:t> tab, then Hyperlink .</a:t>
          </a:r>
        </a:p>
        <a:p>
          <a:r>
            <a:rPr lang="en-US" sz="1100" b="1" baseline="0">
              <a:solidFill>
                <a:schemeClr val="bg1"/>
              </a:solidFill>
            </a:rPr>
            <a:t>Select </a:t>
          </a:r>
          <a:r>
            <a:rPr lang="en-US" sz="1100" b="1" u="sng" baseline="0">
              <a:solidFill>
                <a:schemeClr val="bg1"/>
              </a:solidFill>
            </a:rPr>
            <a:t>Place in This Document</a:t>
          </a:r>
        </a:p>
        <a:p>
          <a:r>
            <a:rPr lang="en-US" sz="1100" b="1">
              <a:solidFill>
                <a:schemeClr val="bg1"/>
              </a:solidFill>
            </a:rPr>
            <a:t>Change the </a:t>
          </a:r>
          <a:r>
            <a:rPr lang="en-US" sz="1100" b="1" u="sng">
              <a:solidFill>
                <a:schemeClr val="bg1"/>
              </a:solidFill>
            </a:rPr>
            <a:t>Text to display </a:t>
          </a:r>
          <a:r>
            <a:rPr lang="en-US" sz="1100" b="1" u="none">
              <a:solidFill>
                <a:schemeClr val="bg1"/>
              </a:solidFill>
            </a:rPr>
            <a:t>from "Adv!A1 " </a:t>
          </a:r>
          <a:r>
            <a:rPr lang="en-US" sz="1100" b="1">
              <a:solidFill>
                <a:schemeClr val="bg1"/>
              </a:solidFill>
            </a:rPr>
            <a:t>to "Top of Page"</a:t>
          </a:r>
        </a:p>
        <a:p>
          <a:r>
            <a:rPr lang="en-US" sz="1100" b="1">
              <a:solidFill>
                <a:schemeClr val="bg1"/>
              </a:solidFill>
            </a:rPr>
            <a:t>Click "OK"</a:t>
          </a:r>
        </a:p>
        <a:p>
          <a:r>
            <a:rPr lang="en-US" sz="1100" b="1">
              <a:solidFill>
                <a:schemeClr val="bg1"/>
              </a:solidFill>
            </a:rPr>
            <a:t>Click on your hyperlink to see</a:t>
          </a:r>
          <a:r>
            <a:rPr lang="en-US" sz="1100" b="1" baseline="0">
              <a:solidFill>
                <a:schemeClr val="bg1"/>
              </a:solidFill>
            </a:rPr>
            <a:t> your handiwork.</a:t>
          </a:r>
          <a:endParaRPr lang="en-US" sz="1100" b="1">
            <a:solidFill>
              <a:schemeClr val="bg1"/>
            </a:solidFill>
          </a:endParaRPr>
        </a:p>
      </xdr:txBody>
    </xdr:sp>
    <xdr:clientData/>
  </xdr:twoCellAnchor>
  <xdr:twoCellAnchor>
    <xdr:from>
      <xdr:col>0</xdr:col>
      <xdr:colOff>276224</xdr:colOff>
      <xdr:row>31</xdr:row>
      <xdr:rowOff>28575</xdr:rowOff>
    </xdr:from>
    <xdr:to>
      <xdr:col>6</xdr:col>
      <xdr:colOff>314324</xdr:colOff>
      <xdr:row>38</xdr:row>
      <xdr:rowOff>161925</xdr:rowOff>
    </xdr:to>
    <xdr:sp macro="" textlink="">
      <xdr:nvSpPr>
        <xdr:cNvPr id="18" name="TextBox 17">
          <a:extLst>
            <a:ext uri="{FF2B5EF4-FFF2-40B4-BE49-F238E27FC236}">
              <a16:creationId xmlns:a16="http://schemas.microsoft.com/office/drawing/2014/main" id="{00000000-0008-0000-0900-000012000000}"/>
            </a:ext>
          </a:extLst>
        </xdr:cNvPr>
        <xdr:cNvSpPr txBox="1"/>
      </xdr:nvSpPr>
      <xdr:spPr>
        <a:xfrm>
          <a:off x="276224" y="6619875"/>
          <a:ext cx="3705225" cy="1466850"/>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a:p>
        <a:p>
          <a:r>
            <a:rPr lang="en-US" sz="1100" b="1"/>
            <a:t>Edit</a:t>
          </a:r>
          <a:r>
            <a:rPr lang="en-US" sz="1100" b="1" baseline="0"/>
            <a:t> the above hyperlink.   Hover mouse over hyperlink until a contextual menu appears.   Right click;  choose Edit Hyperlink.  Change the  </a:t>
          </a:r>
          <a:r>
            <a:rPr lang="en-US" sz="1100" b="1" u="sng" baseline="0"/>
            <a:t>Type of cell reference </a:t>
          </a:r>
          <a:r>
            <a:rPr lang="en-US" sz="1100" b="1" baseline="0"/>
            <a:t> to AZ3.  Change the </a:t>
          </a:r>
          <a:r>
            <a:rPr lang="en-US" sz="1100" b="1" u="sng" baseline="0"/>
            <a:t>Text to display </a:t>
          </a:r>
          <a:r>
            <a:rPr lang="en-US" sz="1100" b="1" baseline="0"/>
            <a:t>to "Top right".  </a:t>
          </a:r>
        </a:p>
        <a:p>
          <a:r>
            <a:rPr lang="en-US" sz="1100" b="1" baseline="0"/>
            <a:t>Click the Screen Tip button and add a descriptive comment.  Click the 'OK' button.</a:t>
          </a:r>
          <a:endParaRPr lang="en-US" sz="1100" b="1"/>
        </a:p>
      </xdr:txBody>
    </xdr:sp>
    <xdr:clientData/>
  </xdr:twoCellAnchor>
  <xdr:twoCellAnchor>
    <xdr:from>
      <xdr:col>3</xdr:col>
      <xdr:colOff>542925</xdr:colOff>
      <xdr:row>24</xdr:row>
      <xdr:rowOff>133350</xdr:rowOff>
    </xdr:from>
    <xdr:to>
      <xdr:col>8</xdr:col>
      <xdr:colOff>0</xdr:colOff>
      <xdr:row>26</xdr:row>
      <xdr:rowOff>161926</xdr:rowOff>
    </xdr:to>
    <xdr:cxnSp macro="">
      <xdr:nvCxnSpPr>
        <xdr:cNvPr id="19" name="Straight Arrow Connector 18">
          <a:extLst>
            <a:ext uri="{FF2B5EF4-FFF2-40B4-BE49-F238E27FC236}">
              <a16:creationId xmlns:a16="http://schemas.microsoft.com/office/drawing/2014/main" id="{00000000-0008-0000-0900-000013000000}"/>
            </a:ext>
          </a:extLst>
        </xdr:cNvPr>
        <xdr:cNvCxnSpPr/>
      </xdr:nvCxnSpPr>
      <xdr:spPr>
        <a:xfrm>
          <a:off x="2371725" y="5391150"/>
          <a:ext cx="2514600" cy="409576"/>
        </a:xfrm>
        <a:prstGeom prst="straightConnector1">
          <a:avLst/>
        </a:prstGeom>
        <a:ln>
          <a:tailEnd type="arrow"/>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9</xdr:col>
      <xdr:colOff>590550</xdr:colOff>
      <xdr:row>20</xdr:row>
      <xdr:rowOff>171450</xdr:rowOff>
    </xdr:from>
    <xdr:to>
      <xdr:col>10</xdr:col>
      <xdr:colOff>28576</xdr:colOff>
      <xdr:row>23</xdr:row>
      <xdr:rowOff>114300</xdr:rowOff>
    </xdr:to>
    <xdr:cxnSp macro="">
      <xdr:nvCxnSpPr>
        <xdr:cNvPr id="20" name="Straight Arrow Connector 19">
          <a:extLst>
            <a:ext uri="{FF2B5EF4-FFF2-40B4-BE49-F238E27FC236}">
              <a16:creationId xmlns:a16="http://schemas.microsoft.com/office/drawing/2014/main" id="{00000000-0008-0000-0900-000014000000}"/>
            </a:ext>
          </a:extLst>
        </xdr:cNvPr>
        <xdr:cNvCxnSpPr/>
      </xdr:nvCxnSpPr>
      <xdr:spPr>
        <a:xfrm flipH="1">
          <a:off x="6086475" y="4667250"/>
          <a:ext cx="47626" cy="514350"/>
        </a:xfrm>
        <a:prstGeom prst="straightConnector1">
          <a:avLst/>
        </a:prstGeom>
        <a:ln>
          <a:tailEnd type="arrow"/>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10</xdr:col>
      <xdr:colOff>123825</xdr:colOff>
      <xdr:row>20</xdr:row>
      <xdr:rowOff>123825</xdr:rowOff>
    </xdr:from>
    <xdr:to>
      <xdr:col>11</xdr:col>
      <xdr:colOff>200026</xdr:colOff>
      <xdr:row>25</xdr:row>
      <xdr:rowOff>28575</xdr:rowOff>
    </xdr:to>
    <xdr:cxnSp macro="">
      <xdr:nvCxnSpPr>
        <xdr:cNvPr id="21" name="Straight Arrow Connector 20">
          <a:extLst>
            <a:ext uri="{FF2B5EF4-FFF2-40B4-BE49-F238E27FC236}">
              <a16:creationId xmlns:a16="http://schemas.microsoft.com/office/drawing/2014/main" id="{00000000-0008-0000-0900-000015000000}"/>
            </a:ext>
          </a:extLst>
        </xdr:cNvPr>
        <xdr:cNvCxnSpPr/>
      </xdr:nvCxnSpPr>
      <xdr:spPr>
        <a:xfrm flipH="1">
          <a:off x="6229350" y="4619625"/>
          <a:ext cx="685801" cy="857250"/>
        </a:xfrm>
        <a:prstGeom prst="straightConnector1">
          <a:avLst/>
        </a:prstGeom>
        <a:ln>
          <a:tailEnd type="arrow"/>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13</xdr:col>
      <xdr:colOff>114300</xdr:colOff>
      <xdr:row>20</xdr:row>
      <xdr:rowOff>171450</xdr:rowOff>
    </xdr:from>
    <xdr:to>
      <xdr:col>13</xdr:col>
      <xdr:colOff>371475</xdr:colOff>
      <xdr:row>23</xdr:row>
      <xdr:rowOff>38100</xdr:rowOff>
    </xdr:to>
    <xdr:cxnSp macro="">
      <xdr:nvCxnSpPr>
        <xdr:cNvPr id="22" name="Straight Arrow Connector 21">
          <a:extLst>
            <a:ext uri="{FF2B5EF4-FFF2-40B4-BE49-F238E27FC236}">
              <a16:creationId xmlns:a16="http://schemas.microsoft.com/office/drawing/2014/main" id="{00000000-0008-0000-0900-000016000000}"/>
            </a:ext>
          </a:extLst>
        </xdr:cNvPr>
        <xdr:cNvCxnSpPr/>
      </xdr:nvCxnSpPr>
      <xdr:spPr>
        <a:xfrm>
          <a:off x="8048625" y="4667250"/>
          <a:ext cx="257175" cy="438150"/>
        </a:xfrm>
        <a:prstGeom prst="straightConnector1">
          <a:avLst/>
        </a:prstGeom>
        <a:ln>
          <a:tailEnd type="arrow"/>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2</xdr:col>
      <xdr:colOff>285751</xdr:colOff>
      <xdr:row>41</xdr:row>
      <xdr:rowOff>76199</xdr:rowOff>
    </xdr:from>
    <xdr:to>
      <xdr:col>11</xdr:col>
      <xdr:colOff>409576</xdr:colOff>
      <xdr:row>44</xdr:row>
      <xdr:rowOff>142874</xdr:rowOff>
    </xdr:to>
    <xdr:sp macro="" textlink="">
      <xdr:nvSpPr>
        <xdr:cNvPr id="23" name="TextBox 22">
          <a:extLst>
            <a:ext uri="{FF2B5EF4-FFF2-40B4-BE49-F238E27FC236}">
              <a16:creationId xmlns:a16="http://schemas.microsoft.com/office/drawing/2014/main" id="{00000000-0008-0000-0900-000017000000}"/>
            </a:ext>
          </a:extLst>
        </xdr:cNvPr>
        <xdr:cNvSpPr txBox="1"/>
      </xdr:nvSpPr>
      <xdr:spPr>
        <a:xfrm>
          <a:off x="1504951" y="8572499"/>
          <a:ext cx="5619750" cy="638175"/>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a:p>
        <a:p>
          <a:r>
            <a:rPr lang="en-US" sz="1100" b="1"/>
            <a:t>Create a hyperlink</a:t>
          </a:r>
          <a:r>
            <a:rPr lang="en-US" sz="1100" b="1" baseline="0"/>
            <a:t> </a:t>
          </a:r>
          <a:r>
            <a:rPr lang="en-US" sz="1100" b="1"/>
            <a:t>for a web page;</a:t>
          </a:r>
          <a:r>
            <a:rPr lang="en-US" sz="1100" b="1" baseline="0"/>
            <a:t>  you may use this web address: </a:t>
          </a:r>
          <a:r>
            <a:rPr lang="en-US" sz="1100" b="0" baseline="0"/>
            <a:t>http://math-100.com</a:t>
          </a:r>
          <a:endParaRPr lang="en-US" sz="1100" b="0"/>
        </a:p>
      </xdr:txBody>
    </xdr:sp>
    <xdr:clientData/>
  </xdr:twoCellAnchor>
  <xdr:twoCellAnchor>
    <xdr:from>
      <xdr:col>2</xdr:col>
      <xdr:colOff>209549</xdr:colOff>
      <xdr:row>46</xdr:row>
      <xdr:rowOff>57150</xdr:rowOff>
    </xdr:from>
    <xdr:to>
      <xdr:col>11</xdr:col>
      <xdr:colOff>380999</xdr:colOff>
      <xdr:row>52</xdr:row>
      <xdr:rowOff>38100</xdr:rowOff>
    </xdr:to>
    <xdr:sp macro="" textlink="">
      <xdr:nvSpPr>
        <xdr:cNvPr id="24" name="TextBox 23">
          <a:extLst>
            <a:ext uri="{FF2B5EF4-FFF2-40B4-BE49-F238E27FC236}">
              <a16:creationId xmlns:a16="http://schemas.microsoft.com/office/drawing/2014/main" id="{00000000-0008-0000-0900-000018000000}"/>
            </a:ext>
          </a:extLst>
        </xdr:cNvPr>
        <xdr:cNvSpPr txBox="1"/>
      </xdr:nvSpPr>
      <xdr:spPr>
        <a:xfrm>
          <a:off x="1428749" y="9505950"/>
          <a:ext cx="5667375" cy="1123950"/>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endParaRPr lang="en-US" sz="1100"/>
        </a:p>
        <a:p>
          <a:r>
            <a:rPr lang="en-US" sz="1100" b="1"/>
            <a:t>Create 3 more hyperlinks</a:t>
          </a:r>
          <a:r>
            <a:rPr lang="en-US" sz="1100" b="1" baseline="0"/>
            <a:t> with ScreenTips.  Make one of them  to Create a New Document.  Make another to link to Place in This Document but on another worksheet</a:t>
          </a:r>
          <a:r>
            <a:rPr lang="en-US" sz="1100" b="1" u="sng" baseline="0"/>
            <a:t>; choose another worksheet tab.</a:t>
          </a:r>
          <a:endParaRPr lang="en-US" sz="1100" b="1" u="sng"/>
        </a:p>
      </xdr:txBody>
    </xdr:sp>
    <xdr:clientData/>
  </xdr:twoCellAnchor>
  <xdr:twoCellAnchor>
    <xdr:from>
      <xdr:col>0</xdr:col>
      <xdr:colOff>85724</xdr:colOff>
      <xdr:row>53</xdr:row>
      <xdr:rowOff>171450</xdr:rowOff>
    </xdr:from>
    <xdr:to>
      <xdr:col>15</xdr:col>
      <xdr:colOff>419100</xdr:colOff>
      <xdr:row>58</xdr:row>
      <xdr:rowOff>19050</xdr:rowOff>
    </xdr:to>
    <xdr:sp macro="" textlink="">
      <xdr:nvSpPr>
        <xdr:cNvPr id="25" name="TextBox 24">
          <a:extLst>
            <a:ext uri="{FF2B5EF4-FFF2-40B4-BE49-F238E27FC236}">
              <a16:creationId xmlns:a16="http://schemas.microsoft.com/office/drawing/2014/main" id="{00000000-0008-0000-0900-000019000000}"/>
            </a:ext>
          </a:extLst>
        </xdr:cNvPr>
        <xdr:cNvSpPr txBox="1"/>
      </xdr:nvSpPr>
      <xdr:spPr>
        <a:xfrm>
          <a:off x="85724" y="10953750"/>
          <a:ext cx="9486901" cy="800100"/>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en-US" sz="1100" b="1"/>
            <a:t>Remove one</a:t>
          </a:r>
          <a:r>
            <a:rPr lang="en-US" sz="1100" b="1" baseline="0"/>
            <a:t> hyperlink by hovering over the hyperlink, right clicking and then selecting "Remove Hyperlink" or select and delete the cell with the hyperlink.</a:t>
          </a:r>
        </a:p>
        <a:p>
          <a:endParaRPr lang="en-US" sz="1100" b="1" baseline="0"/>
        </a:p>
        <a:p>
          <a:r>
            <a:rPr lang="en-US" sz="1100" b="1" baseline="0"/>
            <a:t>Use same process to edit a hyperlink.</a:t>
          </a:r>
          <a:endParaRPr lang="en-US" sz="1100" b="1"/>
        </a:p>
      </xdr:txBody>
    </xdr:sp>
    <xdr:clientData/>
  </xdr:twoCellAnchor>
  <xdr:twoCellAnchor>
    <xdr:from>
      <xdr:col>14</xdr:col>
      <xdr:colOff>262465</xdr:colOff>
      <xdr:row>73</xdr:row>
      <xdr:rowOff>21165</xdr:rowOff>
    </xdr:from>
    <xdr:to>
      <xdr:col>16</xdr:col>
      <xdr:colOff>553509</xdr:colOff>
      <xdr:row>82</xdr:row>
      <xdr:rowOff>142875</xdr:rowOff>
    </xdr:to>
    <xdr:graphicFrame macro="">
      <xdr:nvGraphicFramePr>
        <xdr:cNvPr id="38" name="Chart 37">
          <a:extLst>
            <a:ext uri="{FF2B5EF4-FFF2-40B4-BE49-F238E27FC236}">
              <a16:creationId xmlns:a16="http://schemas.microsoft.com/office/drawing/2014/main" id="{00000000-0008-0000-09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65618</xdr:colOff>
      <xdr:row>67</xdr:row>
      <xdr:rowOff>43391</xdr:rowOff>
    </xdr:from>
    <xdr:to>
      <xdr:col>16</xdr:col>
      <xdr:colOff>621243</xdr:colOff>
      <xdr:row>70</xdr:row>
      <xdr:rowOff>75141</xdr:rowOff>
    </xdr:to>
    <xdr:sp macro="" textlink="">
      <xdr:nvSpPr>
        <xdr:cNvPr id="39" name="TextBox 38">
          <a:extLst>
            <a:ext uri="{FF2B5EF4-FFF2-40B4-BE49-F238E27FC236}">
              <a16:creationId xmlns:a16="http://schemas.microsoft.com/office/drawing/2014/main" id="{00000000-0008-0000-0900-000027000000}"/>
            </a:ext>
          </a:extLst>
        </xdr:cNvPr>
        <xdr:cNvSpPr txBox="1"/>
      </xdr:nvSpPr>
      <xdr:spPr>
        <a:xfrm>
          <a:off x="8809568" y="19474391"/>
          <a:ext cx="1670050" cy="6032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Pie Charts illustrate only one row or one column.</a:t>
          </a:r>
        </a:p>
      </xdr:txBody>
    </xdr:sp>
    <xdr:clientData/>
  </xdr:twoCellAnchor>
  <xdr:twoCellAnchor>
    <xdr:from>
      <xdr:col>0</xdr:col>
      <xdr:colOff>407458</xdr:colOff>
      <xdr:row>67</xdr:row>
      <xdr:rowOff>128059</xdr:rowOff>
    </xdr:from>
    <xdr:to>
      <xdr:col>5</xdr:col>
      <xdr:colOff>419100</xdr:colOff>
      <xdr:row>71</xdr:row>
      <xdr:rowOff>149225</xdr:rowOff>
    </xdr:to>
    <xdr:sp macro="" textlink="">
      <xdr:nvSpPr>
        <xdr:cNvPr id="40" name="TextBox 39">
          <a:extLst>
            <a:ext uri="{FF2B5EF4-FFF2-40B4-BE49-F238E27FC236}">
              <a16:creationId xmlns:a16="http://schemas.microsoft.com/office/drawing/2014/main" id="{00000000-0008-0000-0900-000028000000}"/>
            </a:ext>
          </a:extLst>
        </xdr:cNvPr>
        <xdr:cNvSpPr txBox="1"/>
      </xdr:nvSpPr>
      <xdr:spPr>
        <a:xfrm>
          <a:off x="407458" y="19559059"/>
          <a:ext cx="3259667" cy="78316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Column and Bar charts do well to illustrate comparisons.  They</a:t>
          </a:r>
          <a:r>
            <a:rPr lang="en-US" sz="1100" baseline="0"/>
            <a:t> can illustrate multiple rows and columns.</a:t>
          </a:r>
          <a:endParaRPr lang="en-US" sz="1100"/>
        </a:p>
      </xdr:txBody>
    </xdr:sp>
    <xdr:clientData/>
  </xdr:twoCellAnchor>
  <xdr:twoCellAnchor>
    <xdr:from>
      <xdr:col>19</xdr:col>
      <xdr:colOff>721783</xdr:colOff>
      <xdr:row>66</xdr:row>
      <xdr:rowOff>177802</xdr:rowOff>
    </xdr:from>
    <xdr:to>
      <xdr:col>23</xdr:col>
      <xdr:colOff>293158</xdr:colOff>
      <xdr:row>70</xdr:row>
      <xdr:rowOff>103718</xdr:rowOff>
    </xdr:to>
    <xdr:sp macro="" textlink="">
      <xdr:nvSpPr>
        <xdr:cNvPr id="41" name="TextBox 40">
          <a:extLst>
            <a:ext uri="{FF2B5EF4-FFF2-40B4-BE49-F238E27FC236}">
              <a16:creationId xmlns:a16="http://schemas.microsoft.com/office/drawing/2014/main" id="{00000000-0008-0000-0900-000029000000}"/>
            </a:ext>
          </a:extLst>
        </xdr:cNvPr>
        <xdr:cNvSpPr txBox="1"/>
      </xdr:nvSpPr>
      <xdr:spPr>
        <a:xfrm>
          <a:off x="12780433" y="19418302"/>
          <a:ext cx="2133600" cy="68791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Line and Area charts are best at showing changes over time.</a:t>
          </a:r>
        </a:p>
      </xdr:txBody>
    </xdr:sp>
    <xdr:clientData/>
  </xdr:twoCellAnchor>
  <xdr:twoCellAnchor>
    <xdr:from>
      <xdr:col>17</xdr:col>
      <xdr:colOff>482597</xdr:colOff>
      <xdr:row>71</xdr:row>
      <xdr:rowOff>133350</xdr:rowOff>
    </xdr:from>
    <xdr:to>
      <xdr:col>21</xdr:col>
      <xdr:colOff>161925</xdr:colOff>
      <xdr:row>79</xdr:row>
      <xdr:rowOff>66675</xdr:rowOff>
    </xdr:to>
    <xdr:graphicFrame macro="">
      <xdr:nvGraphicFramePr>
        <xdr:cNvPr id="42" name="Chart 41">
          <a:extLst>
            <a:ext uri="{FF2B5EF4-FFF2-40B4-BE49-F238E27FC236}">
              <a16:creationId xmlns:a16="http://schemas.microsoft.com/office/drawing/2014/main" id="{00000000-0008-0000-09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26</xdr:col>
      <xdr:colOff>514349</xdr:colOff>
      <xdr:row>72</xdr:row>
      <xdr:rowOff>44451</xdr:rowOff>
    </xdr:from>
    <xdr:to>
      <xdr:col>30</xdr:col>
      <xdr:colOff>53975</xdr:colOff>
      <xdr:row>82</xdr:row>
      <xdr:rowOff>93134</xdr:rowOff>
    </xdr:to>
    <xdr:graphicFrame macro="">
      <xdr:nvGraphicFramePr>
        <xdr:cNvPr id="43" name="Chart 42">
          <a:extLst>
            <a:ext uri="{FF2B5EF4-FFF2-40B4-BE49-F238E27FC236}">
              <a16:creationId xmlns:a16="http://schemas.microsoft.com/office/drawing/2014/main" id="{00000000-0008-0000-09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95251</xdr:colOff>
      <xdr:row>83</xdr:row>
      <xdr:rowOff>57149</xdr:rowOff>
    </xdr:from>
    <xdr:to>
      <xdr:col>6</xdr:col>
      <xdr:colOff>428626</xdr:colOff>
      <xdr:row>90</xdr:row>
      <xdr:rowOff>171450</xdr:rowOff>
    </xdr:to>
    <xdr:sp macro="" textlink="">
      <xdr:nvSpPr>
        <xdr:cNvPr id="44" name="TextBox 43">
          <a:extLst>
            <a:ext uri="{FF2B5EF4-FFF2-40B4-BE49-F238E27FC236}">
              <a16:creationId xmlns:a16="http://schemas.microsoft.com/office/drawing/2014/main" id="{00000000-0008-0000-0900-00002C000000}"/>
            </a:ext>
          </a:extLst>
        </xdr:cNvPr>
        <xdr:cNvSpPr txBox="1"/>
      </xdr:nvSpPr>
      <xdr:spPr>
        <a:xfrm>
          <a:off x="95251" y="22536149"/>
          <a:ext cx="4200525" cy="144780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Insert</a:t>
          </a:r>
          <a:r>
            <a:rPr lang="en-US" sz="1100" baseline="0"/>
            <a:t> a chart to the right.  Go to the Insert tab and from the Charts section choose either Column or Bar.</a:t>
          </a:r>
        </a:p>
        <a:p>
          <a:endParaRPr lang="en-US" sz="1100" baseline="0"/>
        </a:p>
        <a:p>
          <a:r>
            <a:rPr lang="en-US" sz="1100" baseline="0"/>
            <a:t>Reduce the size of the chart by dragging inward from a corner.</a:t>
          </a:r>
        </a:p>
        <a:p>
          <a:endParaRPr lang="en-US" sz="1100" baseline="0"/>
        </a:p>
        <a:p>
          <a:r>
            <a:rPr lang="en-US" sz="1100"/>
            <a:t>Click  in chart area</a:t>
          </a:r>
          <a:r>
            <a:rPr lang="en-US" sz="1100" baseline="0"/>
            <a:t> and choose Select Data from the ribbon.  Select the same data as the other chart.</a:t>
          </a:r>
          <a:endParaRPr lang="en-US" sz="1100"/>
        </a:p>
      </xdr:txBody>
    </xdr:sp>
    <xdr:clientData/>
  </xdr:twoCellAnchor>
  <xdr:twoCellAnchor>
    <xdr:from>
      <xdr:col>0</xdr:col>
      <xdr:colOff>190501</xdr:colOff>
      <xdr:row>72</xdr:row>
      <xdr:rowOff>104775</xdr:rowOff>
    </xdr:from>
    <xdr:to>
      <xdr:col>5</xdr:col>
      <xdr:colOff>590551</xdr:colOff>
      <xdr:row>74</xdr:row>
      <xdr:rowOff>85725</xdr:rowOff>
    </xdr:to>
    <xdr:sp macro="" textlink="">
      <xdr:nvSpPr>
        <xdr:cNvPr id="45" name="TextBox 44">
          <a:extLst>
            <a:ext uri="{FF2B5EF4-FFF2-40B4-BE49-F238E27FC236}">
              <a16:creationId xmlns:a16="http://schemas.microsoft.com/office/drawing/2014/main" id="{00000000-0008-0000-0900-00002D000000}"/>
            </a:ext>
          </a:extLst>
        </xdr:cNvPr>
        <xdr:cNvSpPr txBox="1"/>
      </xdr:nvSpPr>
      <xdr:spPr>
        <a:xfrm>
          <a:off x="190501" y="20488275"/>
          <a:ext cx="3648075" cy="3619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Change the data below and see the chart</a:t>
          </a:r>
          <a:r>
            <a:rPr lang="en-US" sz="1100" baseline="0"/>
            <a:t> update.</a:t>
          </a:r>
          <a:endParaRPr lang="en-US" sz="1100"/>
        </a:p>
      </xdr:txBody>
    </xdr:sp>
    <xdr:clientData/>
  </xdr:twoCellAnchor>
  <xdr:twoCellAnchor>
    <xdr:from>
      <xdr:col>21</xdr:col>
      <xdr:colOff>609599</xdr:colOff>
      <xdr:row>71</xdr:row>
      <xdr:rowOff>114300</xdr:rowOff>
    </xdr:from>
    <xdr:to>
      <xdr:col>25</xdr:col>
      <xdr:colOff>590550</xdr:colOff>
      <xdr:row>79</xdr:row>
      <xdr:rowOff>95250</xdr:rowOff>
    </xdr:to>
    <xdr:graphicFrame macro="">
      <xdr:nvGraphicFramePr>
        <xdr:cNvPr id="46" name="Chart 45">
          <a:extLst>
            <a:ext uri="{FF2B5EF4-FFF2-40B4-BE49-F238E27FC236}">
              <a16:creationId xmlns:a16="http://schemas.microsoft.com/office/drawing/2014/main" id="{00000000-0008-0000-09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447675</xdr:colOff>
      <xdr:row>92</xdr:row>
      <xdr:rowOff>76199</xdr:rowOff>
    </xdr:from>
    <xdr:to>
      <xdr:col>11</xdr:col>
      <xdr:colOff>523875</xdr:colOff>
      <xdr:row>101</xdr:row>
      <xdr:rowOff>128586</xdr:rowOff>
    </xdr:to>
    <xdr:graphicFrame macro="">
      <xdr:nvGraphicFramePr>
        <xdr:cNvPr id="47" name="Chart 46">
          <a:extLst>
            <a:ext uri="{FF2B5EF4-FFF2-40B4-BE49-F238E27FC236}">
              <a16:creationId xmlns:a16="http://schemas.microsoft.com/office/drawing/2014/main" id="{00000000-0008-0000-09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542925</xdr:colOff>
      <xdr:row>101</xdr:row>
      <xdr:rowOff>161925</xdr:rowOff>
    </xdr:from>
    <xdr:to>
      <xdr:col>4</xdr:col>
      <xdr:colOff>600075</xdr:colOff>
      <xdr:row>109</xdr:row>
      <xdr:rowOff>90487</xdr:rowOff>
    </xdr:to>
    <xdr:graphicFrame macro="">
      <xdr:nvGraphicFramePr>
        <xdr:cNvPr id="48" name="Chart 47">
          <a:extLst>
            <a:ext uri="{FF2B5EF4-FFF2-40B4-BE49-F238E27FC236}">
              <a16:creationId xmlns:a16="http://schemas.microsoft.com/office/drawing/2014/main" id="{00000000-0008-0000-09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381000</xdr:colOff>
      <xdr:row>72</xdr:row>
      <xdr:rowOff>14287</xdr:rowOff>
    </xdr:from>
    <xdr:to>
      <xdr:col>11</xdr:col>
      <xdr:colOff>590550</xdr:colOff>
      <xdr:row>81</xdr:row>
      <xdr:rowOff>95250</xdr:rowOff>
    </xdr:to>
    <xdr:graphicFrame macro="">
      <xdr:nvGraphicFramePr>
        <xdr:cNvPr id="49" name="Chart 48">
          <a:extLst>
            <a:ext uri="{FF2B5EF4-FFF2-40B4-BE49-F238E27FC236}">
              <a16:creationId xmlns:a16="http://schemas.microsoft.com/office/drawing/2014/main" id="{00000000-0008-0000-09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15</xdr:col>
      <xdr:colOff>0</xdr:colOff>
      <xdr:row>5</xdr:row>
      <xdr:rowOff>28575</xdr:rowOff>
    </xdr:from>
    <xdr:to>
      <xdr:col>21</xdr:col>
      <xdr:colOff>190500</xdr:colOff>
      <xdr:row>11</xdr:row>
      <xdr:rowOff>161925</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9610725" y="981075"/>
          <a:ext cx="3848100" cy="12763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a:t>To keep the headings from scrolling off of the page,</a:t>
          </a:r>
          <a:r>
            <a:rPr lang="en-US" sz="1100" baseline="0"/>
            <a:t> go </a:t>
          </a:r>
          <a:r>
            <a:rPr lang="en-US" sz="1100"/>
            <a:t>to Freeze Panes got to the View tab.  In this case select cell</a:t>
          </a:r>
          <a:r>
            <a:rPr lang="en-US" sz="1100" baseline="0"/>
            <a:t> A5 then click Freeze Paners.  </a:t>
          </a:r>
        </a:p>
        <a:p>
          <a:endParaRPr lang="en-US" sz="1100" baseline="0"/>
        </a:p>
        <a:p>
          <a:r>
            <a:rPr lang="en-US" sz="1100" baseline="0"/>
            <a:t>To undo, go Freeze Panes and click Unfreeze Panes</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ita\Documents\lessonCO%20Ski%20trip%20expens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t paid"/>
      <sheetName val="Payors &amp; Attendees"/>
      <sheetName val="Costco List"/>
    </sheetNames>
    <sheetDataSet>
      <sheetData sheetId="0"/>
      <sheetData sheetId="1">
        <row r="2">
          <cell r="A2" t="str">
            <v>House</v>
          </cell>
        </row>
        <row r="3">
          <cell r="A3" t="str">
            <v>Food</v>
          </cell>
        </row>
        <row r="4">
          <cell r="A4" t="str">
            <v>Equip Rental</v>
          </cell>
        </row>
        <row r="5">
          <cell r="A5" t="str">
            <v>Lift tickets</v>
          </cell>
        </row>
        <row r="6">
          <cell r="A6" t="str">
            <v>Auto gas</v>
          </cell>
        </row>
        <row r="7">
          <cell r="A7" t="str">
            <v>Auto rental</v>
          </cell>
        </row>
        <row r="8">
          <cell r="A8" t="str">
            <v>Airline</v>
          </cell>
        </row>
        <row r="9">
          <cell r="A9" t="str">
            <v>T-shirt</v>
          </cell>
        </row>
        <row r="10">
          <cell r="A10" t="str">
            <v>Entertainment</v>
          </cell>
        </row>
      </sheetData>
      <sheetData sheetId="2"/>
    </sheetDataSet>
  </externalBook>
</externalLink>
</file>

<file path=xl/theme/theme1.xml><?xml version="1.0" encoding="utf-8"?>
<a:theme xmlns:a="http://schemas.openxmlformats.org/drawingml/2006/main" name="Office Theme">
  <a:themeElements>
    <a:clrScheme name="Composite">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82"/>
  <sheetViews>
    <sheetView tabSelected="1" zoomScale="111" workbookViewId="0"/>
  </sheetViews>
  <sheetFormatPr defaultColWidth="8.85546875" defaultRowHeight="15" customHeight="1"/>
  <cols>
    <col min="1" max="1" width="5.85546875" customWidth="1"/>
    <col min="2" max="3" width="8.85546875" customWidth="1"/>
    <col min="4" max="4" width="10.140625" customWidth="1"/>
    <col min="5" max="5" width="10.7109375" customWidth="1"/>
    <col min="8" max="8" width="10.140625" bestFit="1" customWidth="1"/>
    <col min="12" max="13" width="10" customWidth="1"/>
  </cols>
  <sheetData>
    <row r="2" spans="1:14" ht="15" customHeight="1">
      <c r="B2" s="8"/>
      <c r="C2" s="8"/>
      <c r="D2" s="8"/>
      <c r="E2" s="8"/>
      <c r="L2" s="178" t="s">
        <v>126</v>
      </c>
      <c r="N2">
        <v>453389</v>
      </c>
    </row>
    <row r="3" spans="1:14">
      <c r="B3" s="8"/>
      <c r="D3" s="184" t="s">
        <v>0</v>
      </c>
      <c r="E3" s="8"/>
    </row>
    <row r="4" spans="1:14" ht="15" customHeight="1">
      <c r="B4" s="8"/>
      <c r="C4" s="8"/>
      <c r="D4" s="8"/>
      <c r="E4" s="8"/>
    </row>
    <row r="5" spans="1:14" ht="15" customHeight="1">
      <c r="B5" s="8"/>
      <c r="C5" s="8"/>
      <c r="D5" s="8"/>
      <c r="E5" s="8"/>
      <c r="L5" s="179">
        <v>36</v>
      </c>
      <c r="M5" s="179">
        <v>45</v>
      </c>
      <c r="N5" s="179">
        <v>22</v>
      </c>
    </row>
    <row r="6" spans="1:14" ht="14.25" customHeight="1">
      <c r="B6" s="8"/>
      <c r="C6" s="8"/>
      <c r="D6" s="8"/>
      <c r="E6" s="8"/>
      <c r="L6" s="179">
        <v>1</v>
      </c>
      <c r="M6" s="179">
        <v>2</v>
      </c>
      <c r="N6" s="179">
        <v>3</v>
      </c>
    </row>
    <row r="7" spans="1:14" ht="15" customHeight="1">
      <c r="B7" s="8"/>
      <c r="C7" s="8"/>
      <c r="D7" s="8"/>
      <c r="E7" s="8"/>
    </row>
    <row r="8" spans="1:14" ht="15" customHeight="1">
      <c r="B8" s="8"/>
      <c r="C8" s="8"/>
      <c r="D8" s="8"/>
      <c r="E8" s="8"/>
    </row>
    <row r="9" spans="1:14" s="190" customFormat="1" ht="15" customHeight="1">
      <c r="A9"/>
      <c r="B9"/>
      <c r="C9"/>
      <c r="D9"/>
      <c r="E9"/>
      <c r="F9"/>
      <c r="G9"/>
      <c r="H9"/>
      <c r="I9"/>
      <c r="J9"/>
      <c r="K9" s="191"/>
    </row>
    <row r="10" spans="1:14" ht="15" customHeight="1">
      <c r="I10" s="50"/>
      <c r="K10" s="193"/>
      <c r="L10" s="196" t="s">
        <v>47</v>
      </c>
    </row>
    <row r="11" spans="1:14" ht="15" customHeight="1">
      <c r="K11" s="194"/>
      <c r="L11">
        <v>10</v>
      </c>
      <c r="M11">
        <v>20</v>
      </c>
    </row>
    <row r="12" spans="1:14" ht="15" customHeight="1" thickBot="1">
      <c r="K12" s="194"/>
    </row>
    <row r="13" spans="1:14" ht="15" customHeight="1">
      <c r="C13" s="174"/>
      <c r="D13" s="603" t="s">
        <v>130</v>
      </c>
      <c r="E13" s="604"/>
      <c r="H13" s="605" t="s">
        <v>130</v>
      </c>
      <c r="I13" s="605"/>
      <c r="K13" s="194"/>
      <c r="L13">
        <v>2</v>
      </c>
      <c r="M13">
        <v>4</v>
      </c>
    </row>
    <row r="14" spans="1:14" ht="15" customHeight="1">
      <c r="C14" s="175" t="s">
        <v>128</v>
      </c>
      <c r="D14" s="125" t="s">
        <v>132</v>
      </c>
      <c r="E14" s="176" t="s">
        <v>129</v>
      </c>
      <c r="G14" t="s">
        <v>128</v>
      </c>
      <c r="H14" s="50" t="s">
        <v>132</v>
      </c>
      <c r="I14" s="50" t="s">
        <v>129</v>
      </c>
      <c r="K14" s="194"/>
    </row>
    <row r="15" spans="1:14" ht="15" customHeight="1">
      <c r="C15" s="217" t="s">
        <v>127</v>
      </c>
      <c r="D15" s="158"/>
      <c r="E15" s="218"/>
      <c r="G15" t="s">
        <v>127</v>
      </c>
      <c r="H15" s="50"/>
      <c r="I15" s="50"/>
      <c r="K15" s="194"/>
      <c r="L15" t="s">
        <v>135</v>
      </c>
      <c r="M15" t="s">
        <v>136</v>
      </c>
    </row>
    <row r="16" spans="1:14" s="190" customFormat="1" ht="15" customHeight="1">
      <c r="A16"/>
      <c r="B16"/>
      <c r="C16" s="173" t="s">
        <v>45</v>
      </c>
      <c r="D16" s="170">
        <v>20000</v>
      </c>
      <c r="E16" s="171">
        <f>D16/D19</f>
        <v>0.57971014492753625</v>
      </c>
      <c r="F16"/>
      <c r="G16" t="s">
        <v>45</v>
      </c>
      <c r="H16" s="170">
        <v>20000</v>
      </c>
      <c r="I16" s="177">
        <f>H16/$H$19</f>
        <v>0.57971014492753625</v>
      </c>
      <c r="J16" s="177"/>
      <c r="K16" s="195"/>
    </row>
    <row r="17" spans="2:17" ht="15" customHeight="1">
      <c r="C17" s="173" t="s">
        <v>131</v>
      </c>
      <c r="D17" s="170">
        <v>14000</v>
      </c>
      <c r="E17" s="171">
        <f>D17/D19</f>
        <v>0.40579710144927539</v>
      </c>
      <c r="G17" t="s">
        <v>131</v>
      </c>
      <c r="H17" s="170">
        <v>14000</v>
      </c>
      <c r="I17" s="177">
        <f t="shared" ref="I17:I18" si="0">H17/$H$19</f>
        <v>0.40579710144927539</v>
      </c>
      <c r="J17" s="177"/>
    </row>
    <row r="18" spans="2:17" ht="15" customHeight="1">
      <c r="C18" s="173" t="s">
        <v>46</v>
      </c>
      <c r="D18" s="192">
        <v>500</v>
      </c>
      <c r="E18" s="172">
        <f>D18/D19</f>
        <v>1.4492753623188406E-2</v>
      </c>
      <c r="G18" t="s">
        <v>46</v>
      </c>
      <c r="H18" s="170">
        <v>500</v>
      </c>
      <c r="I18" s="177">
        <f t="shared" si="0"/>
        <v>1.4492753623188406E-2</v>
      </c>
      <c r="J18" s="177"/>
    </row>
    <row r="19" spans="2:17" ht="15" customHeight="1" thickBot="1">
      <c r="C19" s="214" t="s">
        <v>130</v>
      </c>
      <c r="D19" s="215">
        <f>SUM(D16:D18)</f>
        <v>34500</v>
      </c>
      <c r="E19" s="216"/>
      <c r="G19" t="s">
        <v>130</v>
      </c>
      <c r="H19" s="346">
        <f>SUM(H16:H18)</f>
        <v>34500</v>
      </c>
      <c r="I19" s="50"/>
    </row>
    <row r="21" spans="2:17" ht="15" customHeight="1">
      <c r="B21" s="22"/>
      <c r="C21" s="5"/>
      <c r="D21" s="5"/>
      <c r="E21" s="5"/>
      <c r="F21" s="5"/>
      <c r="I21" s="5"/>
    </row>
    <row r="22" spans="2:17" ht="15" customHeight="1">
      <c r="I22" s="5"/>
    </row>
    <row r="23" spans="2:17" ht="15" customHeight="1">
      <c r="I23" s="5"/>
    </row>
    <row r="24" spans="2:17" ht="15" customHeight="1">
      <c r="B24" s="22"/>
      <c r="C24" s="5" t="s">
        <v>22</v>
      </c>
      <c r="D24" s="5"/>
      <c r="E24" s="5"/>
      <c r="F24" s="5" t="s">
        <v>23</v>
      </c>
      <c r="I24" s="5"/>
    </row>
    <row r="25" spans="2:17" ht="15" customHeight="1">
      <c r="B25" s="5"/>
      <c r="C25" s="5"/>
      <c r="D25" s="5"/>
      <c r="E25" s="5"/>
      <c r="F25" s="5"/>
      <c r="I25" s="5"/>
      <c r="L25" s="23"/>
      <c r="M25" s="23"/>
      <c r="N25" s="5"/>
      <c r="O25" s="5"/>
      <c r="P25" s="5"/>
      <c r="Q25" s="5"/>
    </row>
    <row r="26" spans="2:17" ht="15" customHeight="1">
      <c r="B26" s="5"/>
      <c r="C26" s="5" t="s">
        <v>21</v>
      </c>
      <c r="D26" s="5"/>
      <c r="E26" s="5"/>
      <c r="F26" s="5" t="s">
        <v>23</v>
      </c>
      <c r="I26" s="5"/>
      <c r="L26" s="181" t="s">
        <v>133</v>
      </c>
      <c r="M26" s="23"/>
      <c r="N26" s="5"/>
      <c r="O26" s="5" t="s">
        <v>36</v>
      </c>
      <c r="P26" s="5" t="s">
        <v>36</v>
      </c>
      <c r="Q26" s="5" t="s">
        <v>37</v>
      </c>
    </row>
    <row r="27" spans="2:17" ht="15" customHeight="1">
      <c r="B27" s="5"/>
      <c r="C27" s="5"/>
      <c r="D27" s="5"/>
      <c r="E27" s="5"/>
      <c r="F27" s="5"/>
      <c r="I27" s="5"/>
      <c r="L27" s="5"/>
      <c r="M27" s="5"/>
      <c r="N27" s="5"/>
      <c r="O27" s="5"/>
      <c r="P27" s="5"/>
      <c r="Q27" s="5"/>
    </row>
    <row r="28" spans="2:17" ht="15" customHeight="1">
      <c r="B28" s="5"/>
      <c r="C28" s="5" t="s">
        <v>24</v>
      </c>
      <c r="D28" s="5"/>
      <c r="E28" s="5"/>
      <c r="I28" s="5"/>
      <c r="L28" s="182" t="s">
        <v>133</v>
      </c>
      <c r="M28" s="5"/>
      <c r="N28" s="5"/>
      <c r="O28" t="s">
        <v>37</v>
      </c>
      <c r="P28" t="s">
        <v>37</v>
      </c>
      <c r="Q28" t="s">
        <v>37</v>
      </c>
    </row>
    <row r="29" spans="2:17" ht="15" customHeight="1">
      <c r="B29" s="5"/>
      <c r="C29" s="5"/>
      <c r="D29" s="5"/>
      <c r="E29" s="5"/>
      <c r="F29" s="5"/>
      <c r="L29" s="5"/>
      <c r="M29" s="5"/>
      <c r="N29" s="5"/>
      <c r="O29" s="5"/>
      <c r="P29" s="5"/>
      <c r="Q29" s="5"/>
    </row>
    <row r="30" spans="2:17" ht="15" customHeight="1">
      <c r="B30" s="5"/>
      <c r="C30" t="s">
        <v>24</v>
      </c>
      <c r="G30" s="62"/>
      <c r="H30" s="62"/>
      <c r="I30" s="62"/>
      <c r="J30" s="62"/>
      <c r="L30" s="5"/>
      <c r="M30" s="5"/>
      <c r="N30" s="5"/>
      <c r="O30" s="5"/>
      <c r="P30" s="5"/>
      <c r="Q30" s="5"/>
    </row>
    <row r="31" spans="2:17" ht="15" customHeight="1">
      <c r="I31" s="62"/>
      <c r="J31" s="62"/>
      <c r="L31" s="17">
        <v>41344</v>
      </c>
      <c r="M31" s="5"/>
      <c r="N31" s="5"/>
      <c r="O31" s="16">
        <v>41701</v>
      </c>
      <c r="P31" s="16">
        <v>41762</v>
      </c>
      <c r="Q31" s="16">
        <v>41673</v>
      </c>
    </row>
    <row r="32" spans="2:17" ht="15" customHeight="1">
      <c r="I32" s="62"/>
      <c r="J32" s="62"/>
      <c r="L32" s="189"/>
      <c r="M32" s="5"/>
      <c r="N32" s="5"/>
      <c r="O32" s="16"/>
      <c r="P32" s="16"/>
      <c r="Q32" s="16"/>
    </row>
    <row r="33" spans="1:19" ht="15" customHeight="1">
      <c r="B33" s="62"/>
      <c r="C33" s="62"/>
      <c r="D33" s="62"/>
      <c r="E33" s="188"/>
      <c r="F33" s="62"/>
      <c r="G33" s="62"/>
      <c r="H33" s="62"/>
    </row>
    <row r="34" spans="1:19" ht="15" customHeight="1">
      <c r="B34" s="62"/>
      <c r="C34" s="62"/>
      <c r="D34" s="62"/>
      <c r="E34" s="187">
        <v>23</v>
      </c>
      <c r="F34" s="62"/>
      <c r="G34" s="62"/>
      <c r="H34" s="62"/>
    </row>
    <row r="35" spans="1:19" ht="15" customHeight="1">
      <c r="I35" s="38"/>
    </row>
    <row r="36" spans="1:19" ht="15" customHeight="1">
      <c r="I36" s="38"/>
    </row>
    <row r="37" spans="1:19" ht="15" customHeight="1">
      <c r="A37" s="38"/>
      <c r="B37" s="39">
        <v>0.5</v>
      </c>
      <c r="C37" s="40"/>
      <c r="D37" s="41">
        <v>0.5</v>
      </c>
      <c r="E37" s="42">
        <v>0.5</v>
      </c>
      <c r="F37" s="43">
        <v>0.5</v>
      </c>
      <c r="G37" s="44">
        <v>0.5</v>
      </c>
      <c r="H37" s="40"/>
      <c r="I37" s="38"/>
    </row>
    <row r="38" spans="1:19" ht="15" customHeight="1">
      <c r="A38" s="38"/>
      <c r="B38" s="38"/>
      <c r="C38" s="38"/>
      <c r="D38" s="38"/>
      <c r="E38" s="38"/>
      <c r="F38" s="38"/>
      <c r="G38" s="38"/>
      <c r="H38" s="38"/>
    </row>
    <row r="39" spans="1:19" ht="15" customHeight="1">
      <c r="A39" s="40"/>
      <c r="B39" s="39">
        <v>0.6</v>
      </c>
      <c r="C39" s="38"/>
      <c r="D39" s="41">
        <v>0.6</v>
      </c>
      <c r="E39" s="42">
        <v>0.6</v>
      </c>
      <c r="F39" s="43">
        <v>0.6</v>
      </c>
      <c r="G39" s="44">
        <v>0.6</v>
      </c>
      <c r="H39" s="38"/>
    </row>
    <row r="40" spans="1:19" ht="15" customHeight="1">
      <c r="A40" s="5"/>
      <c r="B40" s="5"/>
      <c r="C40" s="5"/>
      <c r="D40" s="5"/>
      <c r="E40" s="5"/>
      <c r="F40" s="5"/>
      <c r="G40" s="5"/>
      <c r="H40" s="5"/>
    </row>
    <row r="41" spans="1:19" ht="15" customHeight="1">
      <c r="A41" s="5"/>
      <c r="B41" s="5"/>
      <c r="C41" s="5"/>
      <c r="D41" s="5"/>
      <c r="E41" s="5"/>
      <c r="F41" s="5"/>
      <c r="G41" s="5"/>
      <c r="H41" s="5"/>
    </row>
    <row r="42" spans="1:19" ht="15" customHeight="1">
      <c r="A42" s="5"/>
      <c r="B42" s="5"/>
      <c r="C42" s="5"/>
      <c r="D42" s="5"/>
      <c r="E42" s="5"/>
      <c r="F42" s="5"/>
      <c r="G42" s="5"/>
      <c r="H42" s="5"/>
      <c r="M42" s="600" t="s">
        <v>75</v>
      </c>
      <c r="N42" s="601"/>
      <c r="O42" s="601"/>
      <c r="P42" s="601"/>
      <c r="Q42" s="601"/>
      <c r="R42" s="601"/>
      <c r="S42" s="602"/>
    </row>
    <row r="43" spans="1:19" ht="49.5" customHeight="1">
      <c r="A43" s="5"/>
      <c r="B43" s="5"/>
      <c r="C43" s="5"/>
      <c r="D43" s="5"/>
      <c r="E43" s="5"/>
      <c r="F43" s="5"/>
      <c r="G43" s="5"/>
      <c r="H43" s="5"/>
      <c r="L43" s="59" t="s">
        <v>39</v>
      </c>
      <c r="M43" s="60"/>
      <c r="N43" s="61" t="s">
        <v>40</v>
      </c>
      <c r="O43" s="61" t="s">
        <v>43</v>
      </c>
      <c r="P43" s="61" t="s">
        <v>44</v>
      </c>
      <c r="Q43" s="61" t="s">
        <v>41</v>
      </c>
      <c r="R43" s="61" t="s">
        <v>42</v>
      </c>
    </row>
    <row r="44" spans="1:19" ht="15" customHeight="1">
      <c r="A44" s="5"/>
      <c r="B44" s="5"/>
      <c r="C44" s="5"/>
      <c r="D44" s="5"/>
      <c r="E44" s="5"/>
      <c r="F44" s="5"/>
      <c r="G44" s="5"/>
      <c r="H44" s="5"/>
      <c r="L44" s="27">
        <v>0.33</v>
      </c>
      <c r="M44" s="35"/>
      <c r="N44" s="12">
        <v>23</v>
      </c>
      <c r="O44" s="34">
        <v>41703</v>
      </c>
      <c r="P44">
        <v>0.5625</v>
      </c>
      <c r="Q44" s="12">
        <v>0.6</v>
      </c>
      <c r="R44" s="25">
        <v>0.75</v>
      </c>
    </row>
    <row r="45" spans="1:19" s="38" customFormat="1" ht="15" customHeight="1">
      <c r="A45" s="5"/>
      <c r="B45" s="5"/>
      <c r="C45" s="5"/>
      <c r="D45" s="5"/>
      <c r="E45" s="5"/>
      <c r="F45" s="5"/>
      <c r="G45" s="5"/>
      <c r="H45" s="5"/>
      <c r="I45"/>
      <c r="K45"/>
      <c r="L45" s="12">
        <v>0.75</v>
      </c>
      <c r="M45" s="12"/>
      <c r="N45" s="12">
        <v>5500</v>
      </c>
      <c r="O45" s="34">
        <v>42189</v>
      </c>
      <c r="P45" s="37">
        <v>0.6875</v>
      </c>
      <c r="Q45" s="12">
        <v>0.5</v>
      </c>
      <c r="R45" s="27">
        <v>0.75</v>
      </c>
      <c r="S45"/>
    </row>
    <row r="46" spans="1:19" s="38" customFormat="1" ht="15" customHeight="1">
      <c r="A46" s="5"/>
      <c r="B46" s="5"/>
      <c r="C46" s="5"/>
      <c r="D46" s="5"/>
      <c r="E46" s="5"/>
      <c r="F46" s="5"/>
      <c r="G46" s="5"/>
      <c r="H46" s="5"/>
      <c r="I46"/>
      <c r="K46"/>
      <c r="L46" s="12">
        <v>0.6</v>
      </c>
      <c r="M46" s="12"/>
      <c r="N46" s="12">
        <v>25.25</v>
      </c>
      <c r="O46" s="16">
        <v>22044</v>
      </c>
      <c r="P46" s="36">
        <v>0.375</v>
      </c>
      <c r="Q46" s="26">
        <v>0.75</v>
      </c>
      <c r="R46" s="28">
        <v>0.75</v>
      </c>
      <c r="S46"/>
    </row>
    <row r="47" spans="1:19" s="38" customFormat="1" ht="15" customHeight="1">
      <c r="A47" s="5"/>
      <c r="B47" s="5"/>
      <c r="C47" s="5"/>
      <c r="D47" s="5"/>
      <c r="E47" s="5"/>
      <c r="F47" s="5"/>
      <c r="G47" s="5"/>
      <c r="H47" s="5"/>
      <c r="I47"/>
      <c r="K47"/>
      <c r="L47" s="25">
        <v>0.25</v>
      </c>
      <c r="M47" s="12"/>
      <c r="N47" s="12">
        <v>55</v>
      </c>
      <c r="O47" s="34">
        <v>36526</v>
      </c>
      <c r="P47" s="36">
        <v>0.33333333333333331</v>
      </c>
      <c r="Q47" s="26">
        <v>0.33</v>
      </c>
      <c r="R47" s="29">
        <v>0.75</v>
      </c>
      <c r="S47"/>
    </row>
    <row r="48" spans="1:19" ht="15" customHeight="1">
      <c r="A48" s="5"/>
      <c r="B48" s="5"/>
      <c r="C48" s="5"/>
      <c r="D48" s="5"/>
      <c r="E48" s="5"/>
      <c r="F48" s="5"/>
      <c r="G48" s="5"/>
      <c r="H48" s="5"/>
    </row>
    <row r="49" spans="1:18" ht="15" customHeight="1">
      <c r="A49" s="5"/>
      <c r="B49" s="5"/>
      <c r="C49" s="5"/>
      <c r="D49" s="5"/>
      <c r="E49" s="5"/>
      <c r="F49" s="5"/>
      <c r="G49" s="5"/>
      <c r="H49" s="5"/>
      <c r="J49" s="63"/>
      <c r="L49" s="12"/>
      <c r="M49" s="12"/>
      <c r="N49" s="12"/>
      <c r="O49" s="12"/>
      <c r="P49" s="26"/>
      <c r="Q49" s="5"/>
      <c r="R49" s="12"/>
    </row>
    <row r="50" spans="1:18" ht="15" customHeight="1">
      <c r="A50" s="5"/>
      <c r="B50" s="5"/>
      <c r="C50" s="5"/>
      <c r="D50" s="5"/>
      <c r="E50" s="5"/>
      <c r="F50" s="5"/>
      <c r="G50" s="5"/>
      <c r="H50" s="5"/>
      <c r="J50" s="63"/>
      <c r="L50" s="12"/>
      <c r="M50" s="12"/>
      <c r="N50" s="12"/>
      <c r="O50" s="12"/>
      <c r="P50" s="26"/>
      <c r="Q50" s="5"/>
      <c r="R50" s="12"/>
    </row>
    <row r="51" spans="1:18" ht="15" customHeight="1">
      <c r="J51" s="63"/>
      <c r="L51" s="12"/>
      <c r="M51" s="12"/>
      <c r="N51" s="12"/>
      <c r="O51" s="12"/>
      <c r="P51" s="26"/>
      <c r="Q51" s="5"/>
      <c r="R51" s="12"/>
    </row>
    <row r="52" spans="1:18" ht="15" customHeight="1">
      <c r="J52" s="63"/>
      <c r="L52" s="12"/>
      <c r="M52" s="12"/>
      <c r="N52" s="12"/>
      <c r="O52" s="12"/>
      <c r="P52" s="26"/>
      <c r="Q52" s="5"/>
      <c r="R52" s="12"/>
    </row>
    <row r="55" spans="1:18" s="186" customFormat="1" ht="15" customHeight="1">
      <c r="D55" s="186" t="s">
        <v>63</v>
      </c>
    </row>
    <row r="56" spans="1:18" s="186" customFormat="1" ht="15" customHeight="1">
      <c r="D56" s="186" t="s">
        <v>63</v>
      </c>
    </row>
    <row r="57" spans="1:18" s="185" customFormat="1" ht="15" customHeight="1">
      <c r="D57" s="185" t="s">
        <v>143</v>
      </c>
    </row>
    <row r="60" spans="1:18" ht="15" customHeight="1">
      <c r="B60" s="4"/>
      <c r="C60" s="3"/>
      <c r="D60" s="3"/>
      <c r="E60" s="3"/>
      <c r="F60" s="3"/>
      <c r="G60" s="3"/>
      <c r="H60" s="3"/>
      <c r="I60" s="3"/>
      <c r="J60" s="3"/>
      <c r="K60" s="3"/>
      <c r="L60" s="3"/>
      <c r="M60" s="3"/>
      <c r="N60" s="3"/>
      <c r="O60" s="3"/>
    </row>
    <row r="61" spans="1:18" ht="15" customHeight="1">
      <c r="B61" s="4"/>
      <c r="C61" s="3"/>
      <c r="D61" s="3"/>
      <c r="E61" s="3"/>
      <c r="F61" s="3"/>
      <c r="G61" s="3"/>
      <c r="H61" s="3"/>
      <c r="I61" s="3"/>
      <c r="J61" s="3"/>
      <c r="K61" s="3"/>
      <c r="L61" s="3"/>
      <c r="M61" s="3"/>
      <c r="N61" s="3"/>
      <c r="O61" s="3"/>
    </row>
    <row r="62" spans="1:18" ht="15" customHeight="1">
      <c r="B62" s="4"/>
      <c r="C62" s="3"/>
      <c r="D62" s="3"/>
      <c r="E62" s="3"/>
      <c r="F62" s="3"/>
      <c r="G62" s="3"/>
      <c r="H62" s="3"/>
      <c r="I62" s="3"/>
      <c r="J62" s="3"/>
      <c r="K62" s="3"/>
      <c r="L62" s="3"/>
      <c r="M62" s="3"/>
      <c r="N62" s="3"/>
      <c r="O62" s="3"/>
    </row>
    <row r="63" spans="1:18" ht="15" customHeight="1">
      <c r="B63" s="4"/>
      <c r="C63" s="3" t="s">
        <v>33</v>
      </c>
      <c r="D63" s="3"/>
      <c r="E63" s="3"/>
      <c r="F63" s="3"/>
      <c r="G63" s="3"/>
      <c r="H63" s="3"/>
      <c r="I63" s="3"/>
      <c r="J63" s="3"/>
      <c r="K63" s="3"/>
      <c r="L63" s="3"/>
      <c r="M63" s="3"/>
      <c r="N63" s="3"/>
      <c r="O63" s="3"/>
    </row>
    <row r="64" spans="1:18" ht="15" customHeight="1">
      <c r="B64" s="4"/>
      <c r="C64" s="3"/>
      <c r="D64" s="3"/>
      <c r="E64" s="3"/>
      <c r="F64" s="3"/>
      <c r="G64" s="3"/>
      <c r="H64" s="3"/>
      <c r="I64" s="3"/>
      <c r="J64" s="3"/>
      <c r="K64" s="3"/>
      <c r="L64" s="3"/>
      <c r="M64" s="3"/>
      <c r="N64" s="3"/>
      <c r="O64" s="3"/>
    </row>
    <row r="65" spans="2:15" ht="15" customHeight="1">
      <c r="B65" s="4"/>
      <c r="C65" s="3"/>
      <c r="D65" s="3"/>
      <c r="E65" s="3"/>
      <c r="F65" s="3"/>
      <c r="G65" s="3"/>
      <c r="H65" s="3"/>
      <c r="I65" s="3"/>
      <c r="J65" s="3"/>
      <c r="K65" s="3"/>
      <c r="L65" s="3"/>
      <c r="M65" s="3"/>
      <c r="N65" s="3"/>
      <c r="O65" s="3"/>
    </row>
    <row r="66" spans="2:15" ht="15" customHeight="1">
      <c r="B66" s="4"/>
      <c r="C66" s="3"/>
      <c r="D66" s="3"/>
      <c r="E66" s="3"/>
      <c r="F66" s="3"/>
      <c r="G66" s="3"/>
      <c r="H66" s="3"/>
      <c r="I66" s="3"/>
      <c r="J66" s="3"/>
      <c r="K66" s="3"/>
      <c r="L66" s="3"/>
      <c r="M66" s="3"/>
      <c r="N66" s="3"/>
      <c r="O66" s="3"/>
    </row>
    <row r="67" spans="2:15" ht="15" customHeight="1">
      <c r="B67" s="4"/>
      <c r="C67" s="3"/>
      <c r="D67" s="3"/>
      <c r="E67" s="3"/>
      <c r="F67" s="3"/>
      <c r="G67" s="3"/>
      <c r="H67" s="3"/>
      <c r="I67" s="3"/>
      <c r="J67" s="3"/>
      <c r="K67" s="3"/>
      <c r="L67" s="3"/>
      <c r="M67" s="3"/>
      <c r="N67" s="3"/>
      <c r="O67" s="3"/>
    </row>
    <row r="68" spans="2:15" ht="15" customHeight="1">
      <c r="B68" s="4"/>
      <c r="C68" s="3"/>
      <c r="D68" s="3"/>
      <c r="E68" s="3"/>
      <c r="F68" s="3"/>
      <c r="G68" s="3"/>
      <c r="H68" s="3"/>
      <c r="I68" s="3"/>
      <c r="J68" s="3"/>
      <c r="K68" s="3"/>
      <c r="L68" s="3"/>
      <c r="M68" s="3"/>
      <c r="N68" s="3"/>
      <c r="O68" s="3"/>
    </row>
    <row r="69" spans="2:15" ht="15" customHeight="1">
      <c r="B69" s="4"/>
      <c r="C69" s="3"/>
      <c r="D69" s="3"/>
      <c r="E69" s="3"/>
      <c r="F69" s="3"/>
      <c r="G69" s="3"/>
      <c r="H69" s="3"/>
      <c r="I69" s="3"/>
      <c r="J69" s="3"/>
      <c r="K69" s="3"/>
      <c r="L69" s="3"/>
      <c r="M69" s="3"/>
      <c r="N69" s="3"/>
      <c r="O69" s="3"/>
    </row>
    <row r="70" spans="2:15" ht="15" customHeight="1">
      <c r="B70" s="4"/>
      <c r="C70" s="3"/>
      <c r="D70" s="3"/>
      <c r="E70" s="3"/>
      <c r="F70" s="3"/>
      <c r="G70" s="3"/>
      <c r="H70" s="3"/>
      <c r="I70" s="3"/>
      <c r="J70" s="3"/>
      <c r="K70" s="3"/>
      <c r="L70" s="3"/>
      <c r="M70" s="3"/>
      <c r="N70" s="3"/>
      <c r="O70" s="3"/>
    </row>
    <row r="71" spans="2:15" ht="15" customHeight="1">
      <c r="B71" s="4"/>
      <c r="C71" s="3"/>
      <c r="D71" s="3"/>
      <c r="E71" s="3"/>
      <c r="F71" s="3"/>
      <c r="G71" s="3"/>
      <c r="H71" s="3"/>
      <c r="I71" s="3"/>
      <c r="J71" s="3"/>
      <c r="K71" s="3"/>
      <c r="L71" s="3"/>
      <c r="M71" s="3"/>
      <c r="N71" s="3"/>
      <c r="O71" s="3"/>
    </row>
    <row r="72" spans="2:15" ht="15" customHeight="1">
      <c r="B72" s="4"/>
      <c r="C72" s="3"/>
      <c r="D72" s="3"/>
      <c r="E72" s="3"/>
      <c r="F72" s="3"/>
      <c r="G72" s="3"/>
      <c r="H72" s="3"/>
      <c r="I72" s="3"/>
      <c r="J72" s="3"/>
      <c r="K72" s="3"/>
      <c r="L72" s="3"/>
      <c r="M72" s="3"/>
      <c r="N72" s="3"/>
      <c r="O72" s="3"/>
    </row>
    <row r="73" spans="2:15" ht="15" customHeight="1">
      <c r="B73" s="4"/>
      <c r="C73" s="3"/>
      <c r="D73" s="3"/>
      <c r="E73" s="3"/>
      <c r="F73" s="3"/>
      <c r="G73" s="3"/>
      <c r="H73" s="3"/>
      <c r="I73" s="3"/>
      <c r="J73" s="3"/>
      <c r="K73" s="3"/>
      <c r="L73" s="3"/>
      <c r="M73" s="3"/>
      <c r="N73" s="3"/>
      <c r="O73" s="3"/>
    </row>
    <row r="74" spans="2:15" ht="15" customHeight="1">
      <c r="B74" s="4"/>
      <c r="C74" s="3"/>
      <c r="D74" s="3"/>
      <c r="E74" s="3"/>
      <c r="F74" s="3"/>
      <c r="G74" s="3"/>
      <c r="H74" s="3"/>
      <c r="I74" s="3"/>
      <c r="J74" s="3"/>
      <c r="K74" s="3"/>
      <c r="L74" s="3"/>
      <c r="M74" s="3"/>
      <c r="N74" s="3"/>
      <c r="O74" s="3"/>
    </row>
    <row r="75" spans="2:15" ht="15" customHeight="1">
      <c r="B75" s="4"/>
      <c r="C75" s="3"/>
      <c r="D75" s="3"/>
      <c r="E75" s="3"/>
      <c r="F75" s="3"/>
      <c r="G75" s="3"/>
      <c r="H75" s="3"/>
      <c r="I75" s="3"/>
      <c r="J75" s="3"/>
      <c r="K75" s="3"/>
      <c r="L75" s="3"/>
      <c r="M75" s="3"/>
      <c r="N75" s="3"/>
      <c r="O75" s="3"/>
    </row>
    <row r="76" spans="2:15" ht="15" customHeight="1">
      <c r="B76" s="4"/>
      <c r="C76" s="3"/>
      <c r="D76" s="3"/>
      <c r="E76" s="3"/>
      <c r="F76" s="3"/>
      <c r="G76" s="3"/>
      <c r="H76" s="3"/>
      <c r="I76" s="3"/>
      <c r="J76" s="3"/>
      <c r="K76" s="3"/>
      <c r="L76" s="3"/>
      <c r="M76" s="3"/>
      <c r="N76" s="3"/>
      <c r="O76" s="3"/>
    </row>
    <row r="77" spans="2:15" ht="15" customHeight="1">
      <c r="B77" s="4"/>
      <c r="C77" s="3"/>
      <c r="D77" s="3"/>
      <c r="E77" s="3"/>
      <c r="F77" s="3"/>
      <c r="G77" s="3"/>
      <c r="H77" s="3"/>
      <c r="I77" s="3"/>
      <c r="J77" s="3"/>
      <c r="K77" s="3"/>
      <c r="L77" s="3"/>
      <c r="M77" s="3"/>
      <c r="N77" s="3"/>
      <c r="O77" s="3"/>
    </row>
    <row r="78" spans="2:15" ht="15" customHeight="1">
      <c r="B78" s="4"/>
      <c r="C78" s="3"/>
      <c r="D78" s="3"/>
      <c r="E78" s="3"/>
      <c r="F78" s="3"/>
      <c r="G78" s="3"/>
      <c r="H78" s="3"/>
      <c r="I78" s="3"/>
      <c r="J78" s="3"/>
      <c r="K78" s="3"/>
      <c r="L78" s="3"/>
      <c r="M78" s="3"/>
      <c r="N78" s="3"/>
      <c r="O78" s="3"/>
    </row>
    <row r="79" spans="2:15" ht="15" customHeight="1">
      <c r="B79" s="4"/>
      <c r="C79" s="3"/>
      <c r="D79" s="3"/>
      <c r="E79" s="3"/>
      <c r="F79" s="3"/>
      <c r="G79" s="3"/>
      <c r="H79" s="3"/>
      <c r="I79" s="3"/>
      <c r="J79" s="3"/>
      <c r="K79" s="3"/>
      <c r="L79" s="3"/>
      <c r="M79" s="3"/>
      <c r="N79" s="3"/>
      <c r="O79" s="3"/>
    </row>
    <row r="80" spans="2:15" ht="15" customHeight="1">
      <c r="B80" s="4"/>
      <c r="C80" s="3"/>
      <c r="D80" s="3"/>
      <c r="E80" s="3"/>
      <c r="F80" s="3"/>
      <c r="G80" s="3"/>
      <c r="H80" s="3"/>
      <c r="I80" s="3"/>
      <c r="J80" s="3"/>
      <c r="K80" s="3"/>
      <c r="L80" s="3"/>
      <c r="M80" s="3"/>
      <c r="N80" s="3"/>
      <c r="O80" s="3"/>
    </row>
    <row r="81" spans="2:15" ht="15" customHeight="1">
      <c r="B81" s="4"/>
      <c r="C81" s="3"/>
      <c r="D81" s="3"/>
      <c r="E81" s="3"/>
      <c r="F81" s="3"/>
      <c r="G81" s="3"/>
      <c r="H81" s="3"/>
      <c r="I81" s="3"/>
      <c r="J81" s="3"/>
      <c r="K81" s="3"/>
      <c r="L81" s="3"/>
      <c r="M81" s="3"/>
      <c r="N81" s="3"/>
      <c r="O81" s="3"/>
    </row>
    <row r="82" spans="2:15" ht="15" customHeight="1">
      <c r="B82" s="4"/>
      <c r="C82" s="3"/>
      <c r="D82" s="3"/>
      <c r="E82" s="3"/>
      <c r="F82" s="3"/>
      <c r="G82" s="3"/>
      <c r="H82" s="3"/>
      <c r="I82" s="3"/>
      <c r="J82" s="3"/>
      <c r="K82" s="3"/>
      <c r="L82" s="3"/>
      <c r="M82" s="3"/>
      <c r="N82" s="3"/>
      <c r="O82" s="3"/>
    </row>
  </sheetData>
  <mergeCells count="3">
    <mergeCell ref="M42:S42"/>
    <mergeCell ref="D13:E13"/>
    <mergeCell ref="H13:I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59999389629810485"/>
  </sheetPr>
  <dimension ref="A1:AM112"/>
  <sheetViews>
    <sheetView topLeftCell="A79" workbookViewId="0">
      <selection activeCell="N106" sqref="N106"/>
    </sheetView>
  </sheetViews>
  <sheetFormatPr defaultRowHeight="15" outlineLevelCol="1"/>
  <cols>
    <col min="6" max="6" width="9.28515625" customWidth="1" outlineLevel="1"/>
    <col min="7" max="14" width="9.140625" customWidth="1" outlineLevel="1"/>
    <col min="16" max="16" width="7.5703125" bestFit="1" customWidth="1"/>
    <col min="17" max="20" width="11" customWidth="1"/>
  </cols>
  <sheetData>
    <row r="1" spans="1:28">
      <c r="A1" s="15">
        <v>1</v>
      </c>
      <c r="B1" s="15" t="s">
        <v>229</v>
      </c>
      <c r="C1" s="15"/>
      <c r="H1" s="15" t="s">
        <v>230</v>
      </c>
    </row>
    <row r="2" spans="1:28">
      <c r="I2" s="15" t="s">
        <v>231</v>
      </c>
    </row>
    <row r="5" spans="1:28">
      <c r="E5" s="374"/>
      <c r="F5" s="375"/>
      <c r="G5" s="376"/>
      <c r="H5" s="376"/>
      <c r="I5" s="377" t="s">
        <v>232</v>
      </c>
      <c r="J5" s="377" t="s">
        <v>233</v>
      </c>
      <c r="K5" s="377" t="s">
        <v>234</v>
      </c>
      <c r="L5" s="378"/>
      <c r="M5" s="377"/>
      <c r="N5" s="379"/>
      <c r="O5" s="376"/>
      <c r="P5" s="376"/>
      <c r="Q5" s="376"/>
      <c r="R5" s="376"/>
      <c r="S5" s="376"/>
      <c r="T5" s="376"/>
      <c r="U5" s="376"/>
      <c r="V5" s="374"/>
      <c r="W5" s="380"/>
      <c r="X5" s="380"/>
      <c r="Y5" s="380"/>
      <c r="Z5" s="380"/>
      <c r="AA5" s="381"/>
      <c r="AB5" s="382"/>
    </row>
    <row r="6" spans="1:28" ht="35.25">
      <c r="E6" s="374"/>
      <c r="F6" s="383" t="s">
        <v>235</v>
      </c>
      <c r="G6" s="384" t="s">
        <v>236</v>
      </c>
      <c r="H6" s="384" t="s">
        <v>237</v>
      </c>
      <c r="I6" s="384" t="s">
        <v>238</v>
      </c>
      <c r="J6" s="384" t="s">
        <v>239</v>
      </c>
      <c r="K6" s="384" t="s">
        <v>240</v>
      </c>
      <c r="L6" s="384" t="s">
        <v>241</v>
      </c>
      <c r="M6" s="384" t="s">
        <v>242</v>
      </c>
      <c r="N6" s="384" t="s">
        <v>243</v>
      </c>
      <c r="O6" s="385" t="s">
        <v>244</v>
      </c>
      <c r="P6" s="386" t="s">
        <v>245</v>
      </c>
      <c r="Q6" s="386" t="s">
        <v>246</v>
      </c>
      <c r="R6" s="386" t="s">
        <v>247</v>
      </c>
      <c r="S6" s="386" t="s">
        <v>248</v>
      </c>
      <c r="T6" s="387" t="s">
        <v>249</v>
      </c>
      <c r="U6" s="388" t="s">
        <v>250</v>
      </c>
      <c r="V6" s="389" t="s">
        <v>251</v>
      </c>
      <c r="W6" s="389"/>
      <c r="X6" s="389" t="s">
        <v>252</v>
      </c>
      <c r="Y6" s="389"/>
      <c r="Z6" s="389"/>
      <c r="AA6" s="389"/>
      <c r="AB6" s="390" t="s">
        <v>253</v>
      </c>
    </row>
    <row r="7" spans="1:28">
      <c r="E7" s="374"/>
      <c r="F7" s="391" t="s">
        <v>106</v>
      </c>
      <c r="G7" s="392">
        <v>1</v>
      </c>
      <c r="H7" s="392"/>
      <c r="I7" s="392">
        <v>1</v>
      </c>
      <c r="J7" s="392">
        <v>0</v>
      </c>
      <c r="K7" s="392"/>
      <c r="L7" s="393"/>
      <c r="M7" s="392"/>
      <c r="N7" s="394"/>
      <c r="O7" s="395"/>
      <c r="P7" s="392">
        <v>33</v>
      </c>
      <c r="Q7" s="392"/>
      <c r="R7" s="392"/>
      <c r="S7" s="392"/>
      <c r="T7" s="392"/>
      <c r="U7" s="392"/>
      <c r="V7" s="392"/>
      <c r="W7" s="392"/>
      <c r="X7" s="392"/>
      <c r="Y7" s="392"/>
      <c r="Z7" s="392"/>
      <c r="AA7" s="392"/>
      <c r="AB7" s="392"/>
    </row>
    <row r="8" spans="1:28">
      <c r="E8" s="374"/>
      <c r="F8" s="396" t="s">
        <v>181</v>
      </c>
      <c r="G8" s="397">
        <v>2</v>
      </c>
      <c r="H8" s="397"/>
      <c r="I8" s="397"/>
      <c r="J8" s="397"/>
      <c r="K8" s="397"/>
      <c r="L8" s="398"/>
      <c r="M8" s="397"/>
      <c r="N8" s="399"/>
      <c r="O8" s="400"/>
      <c r="P8" s="397">
        <v>40</v>
      </c>
      <c r="Q8" s="397">
        <v>4</v>
      </c>
      <c r="R8" s="397"/>
      <c r="S8" s="397"/>
      <c r="T8" s="397"/>
      <c r="U8" s="397"/>
      <c r="V8" s="397"/>
      <c r="W8" s="397"/>
      <c r="X8" s="397"/>
      <c r="Y8" s="397"/>
      <c r="Z8" s="397"/>
      <c r="AA8" s="397"/>
      <c r="AB8" s="397"/>
    </row>
    <row r="9" spans="1:28">
      <c r="E9" s="374"/>
      <c r="F9" s="391"/>
      <c r="G9" s="392">
        <v>1</v>
      </c>
      <c r="H9" s="392"/>
      <c r="I9" s="392"/>
      <c r="J9" s="392"/>
      <c r="K9" s="392"/>
      <c r="L9" s="393"/>
      <c r="M9" s="392"/>
      <c r="N9" s="394"/>
      <c r="O9" s="395"/>
      <c r="P9" s="392"/>
      <c r="Q9" s="392"/>
      <c r="R9" s="392"/>
      <c r="S9" s="392"/>
      <c r="T9" s="392"/>
      <c r="U9" s="392"/>
      <c r="V9" s="392"/>
      <c r="W9" s="392"/>
      <c r="X9" s="392"/>
      <c r="Y9" s="392"/>
      <c r="Z9" s="392"/>
      <c r="AA9" s="392"/>
      <c r="AB9" s="392"/>
    </row>
    <row r="10" spans="1:28">
      <c r="E10" s="374"/>
      <c r="F10" s="396"/>
      <c r="G10" s="397">
        <v>3</v>
      </c>
      <c r="H10" s="397"/>
      <c r="I10" s="397"/>
      <c r="J10" s="397"/>
      <c r="K10" s="397"/>
      <c r="L10" s="398"/>
      <c r="M10" s="397"/>
      <c r="N10" s="399"/>
      <c r="O10" s="400"/>
      <c r="P10" s="397"/>
      <c r="Q10" s="397"/>
      <c r="R10" s="397"/>
      <c r="S10" s="397"/>
      <c r="T10" s="397"/>
      <c r="U10" s="397"/>
      <c r="V10" s="397"/>
      <c r="W10" s="397"/>
      <c r="X10" s="397"/>
      <c r="Y10" s="397"/>
      <c r="Z10" s="397"/>
      <c r="AA10" s="397"/>
      <c r="AB10" s="397"/>
    </row>
    <row r="11" spans="1:28">
      <c r="E11" s="374"/>
      <c r="F11" s="391"/>
      <c r="G11" s="392">
        <v>1</v>
      </c>
      <c r="H11" s="392"/>
      <c r="I11" s="392"/>
      <c r="J11" s="392"/>
      <c r="K11" s="392"/>
      <c r="L11" s="393"/>
      <c r="M11" s="392"/>
      <c r="N11" s="394"/>
      <c r="O11" s="392"/>
      <c r="P11" s="392"/>
      <c r="Q11" s="392"/>
      <c r="R11" s="392"/>
      <c r="S11" s="392"/>
      <c r="T11" s="392"/>
      <c r="U11" s="392"/>
      <c r="V11" s="392"/>
      <c r="W11" s="392"/>
      <c r="X11" s="392"/>
      <c r="Y11" s="392"/>
      <c r="Z11" s="392"/>
      <c r="AA11" s="392"/>
      <c r="AB11" s="392"/>
    </row>
    <row r="12" spans="1:28">
      <c r="E12" s="374"/>
      <c r="F12" s="396"/>
      <c r="G12" s="397"/>
      <c r="H12" s="397"/>
      <c r="I12" s="397"/>
      <c r="J12" s="397"/>
      <c r="K12" s="397"/>
      <c r="L12" s="398"/>
      <c r="M12" s="397"/>
      <c r="N12" s="399"/>
      <c r="O12" s="397"/>
      <c r="P12" s="397"/>
      <c r="Q12" s="397"/>
      <c r="R12" s="397"/>
      <c r="S12" s="397"/>
      <c r="T12" s="397"/>
      <c r="U12" s="397"/>
      <c r="V12" s="397"/>
      <c r="W12" s="397"/>
      <c r="X12" s="397"/>
      <c r="Y12" s="397"/>
      <c r="Z12" s="397"/>
      <c r="AA12" s="397"/>
      <c r="AB12" s="397"/>
    </row>
    <row r="17" spans="1:18" ht="48.75" customHeight="1">
      <c r="B17" s="640" t="s">
        <v>254</v>
      </c>
      <c r="C17" s="641"/>
      <c r="D17" s="642"/>
      <c r="E17" s="401"/>
      <c r="F17" s="401"/>
    </row>
    <row r="19" spans="1:18">
      <c r="R19" s="406"/>
    </row>
    <row r="20" spans="1:18">
      <c r="A20" s="15">
        <v>2</v>
      </c>
      <c r="B20" s="15" t="s">
        <v>255</v>
      </c>
    </row>
    <row r="21" spans="1:18">
      <c r="A21" s="15"/>
      <c r="B21" s="15"/>
    </row>
    <row r="22" spans="1:18">
      <c r="A22" s="15"/>
      <c r="B22" s="15"/>
    </row>
    <row r="23" spans="1:18">
      <c r="A23" s="15"/>
      <c r="B23" s="15"/>
    </row>
    <row r="24" spans="1:18">
      <c r="A24" s="15"/>
      <c r="B24" s="15"/>
    </row>
    <row r="25" spans="1:18">
      <c r="A25" s="15"/>
      <c r="B25" s="15"/>
    </row>
    <row r="26" spans="1:18">
      <c r="A26" s="15"/>
      <c r="B26" s="15"/>
    </row>
    <row r="27" spans="1:18">
      <c r="A27" s="15"/>
      <c r="B27" s="15"/>
    </row>
    <row r="29" spans="1:18">
      <c r="R29" s="402"/>
    </row>
    <row r="33" spans="13:18">
      <c r="R33" s="406"/>
    </row>
    <row r="44" spans="13:18">
      <c r="M44" s="406"/>
    </row>
    <row r="46" spans="13:18">
      <c r="R46" s="402"/>
    </row>
    <row r="62" spans="1:39" ht="25.5" customHeight="1"/>
    <row r="63" spans="1:39">
      <c r="W63" s="157"/>
      <c r="X63" s="157"/>
      <c r="Y63" s="157"/>
      <c r="Z63" s="157"/>
      <c r="AA63" s="157"/>
      <c r="AB63" s="157"/>
      <c r="AC63" s="157"/>
      <c r="AD63" s="157"/>
      <c r="AE63" s="157"/>
      <c r="AF63" s="157"/>
      <c r="AG63" s="157"/>
      <c r="AH63" s="157"/>
      <c r="AI63" s="157"/>
      <c r="AJ63" s="157"/>
      <c r="AK63" s="157"/>
      <c r="AL63" s="157"/>
      <c r="AM63" s="157"/>
    </row>
    <row r="64" spans="1:39">
      <c r="A64" s="336">
        <v>5</v>
      </c>
      <c r="B64" s="336" t="s">
        <v>194</v>
      </c>
      <c r="C64" s="308"/>
      <c r="W64" s="157"/>
      <c r="X64" s="157"/>
      <c r="Y64" s="157"/>
      <c r="Z64" s="157"/>
      <c r="AA64" s="157"/>
      <c r="AB64" s="157"/>
      <c r="AC64" s="157"/>
      <c r="AD64" s="157"/>
      <c r="AE64" s="157"/>
      <c r="AF64" s="157"/>
      <c r="AG64" s="157"/>
      <c r="AH64" s="157"/>
      <c r="AI64" s="157"/>
      <c r="AJ64" s="157"/>
      <c r="AK64" s="157"/>
      <c r="AL64" s="157"/>
      <c r="AM64" s="157"/>
    </row>
    <row r="65" spans="1:39">
      <c r="A65" s="308"/>
      <c r="B65" s="308"/>
      <c r="C65" s="308"/>
      <c r="W65" s="157"/>
      <c r="X65" s="157"/>
      <c r="Y65" s="157"/>
      <c r="Z65" s="157"/>
      <c r="AA65" s="157"/>
      <c r="AB65" s="157"/>
      <c r="AC65" s="157"/>
      <c r="AD65" s="157"/>
      <c r="AE65" s="157"/>
      <c r="AF65" s="157"/>
      <c r="AG65" s="157"/>
      <c r="AH65" s="157"/>
      <c r="AI65" s="157"/>
      <c r="AJ65" s="157"/>
      <c r="AK65" s="157"/>
      <c r="AL65" s="157"/>
      <c r="AM65" s="157"/>
    </row>
    <row r="66" spans="1:39">
      <c r="A66" s="308"/>
      <c r="B66" s="308"/>
      <c r="C66" s="308"/>
      <c r="W66" s="157"/>
      <c r="X66" s="157"/>
      <c r="Y66" s="157"/>
      <c r="Z66" s="157"/>
      <c r="AA66" s="157"/>
      <c r="AB66" s="157"/>
      <c r="AC66" s="157"/>
      <c r="AD66" s="157"/>
      <c r="AE66" s="157"/>
      <c r="AF66" s="157"/>
      <c r="AG66" s="157"/>
      <c r="AH66" s="157"/>
      <c r="AI66" s="157"/>
      <c r="AJ66" s="157"/>
      <c r="AK66" s="157"/>
      <c r="AL66" s="157"/>
      <c r="AM66" s="157"/>
    </row>
    <row r="67" spans="1:39" s="308" customFormat="1">
      <c r="W67" s="337"/>
      <c r="X67" s="337"/>
      <c r="Y67" s="337"/>
      <c r="Z67" s="337"/>
      <c r="AA67" s="337"/>
      <c r="AB67" s="337"/>
      <c r="AC67" s="337"/>
      <c r="AD67" s="337"/>
      <c r="AE67" s="337"/>
      <c r="AF67" s="337"/>
      <c r="AG67" s="337"/>
      <c r="AH67" s="337"/>
      <c r="AI67" s="337"/>
      <c r="AJ67" s="337"/>
      <c r="AK67" s="337"/>
      <c r="AL67" s="337"/>
      <c r="AM67" s="337"/>
    </row>
    <row r="68" spans="1:39" s="308" customFormat="1"/>
    <row r="69" spans="1:39" s="308" customFormat="1"/>
    <row r="70" spans="1:39" s="308" customFormat="1"/>
    <row r="71" spans="1:39" s="308" customFormat="1">
      <c r="A71" s="336">
        <v>4</v>
      </c>
      <c r="B71" s="336" t="s">
        <v>47</v>
      </c>
    </row>
    <row r="72" spans="1:39" s="308" customFormat="1"/>
    <row r="73" spans="1:39" s="308" customFormat="1"/>
    <row r="74" spans="1:39" s="308" customFormat="1"/>
    <row r="75" spans="1:39" s="308" customFormat="1"/>
    <row r="76" spans="1:39" s="308" customFormat="1"/>
    <row r="77" spans="1:39" s="308" customFormat="1">
      <c r="G77" s="337"/>
    </row>
    <row r="78" spans="1:39" s="308" customFormat="1">
      <c r="C78" s="338" t="s">
        <v>55</v>
      </c>
      <c r="D78" s="338" t="s">
        <v>195</v>
      </c>
      <c r="E78" s="338" t="s">
        <v>196</v>
      </c>
      <c r="G78" s="337"/>
    </row>
    <row r="79" spans="1:39" s="308" customFormat="1">
      <c r="B79" s="339" t="s">
        <v>197</v>
      </c>
      <c r="C79" s="340">
        <v>50</v>
      </c>
      <c r="D79" s="341">
        <v>4</v>
      </c>
      <c r="E79" s="342">
        <v>4</v>
      </c>
      <c r="G79" s="337"/>
    </row>
    <row r="80" spans="1:39" s="308" customFormat="1">
      <c r="B80" s="339" t="s">
        <v>198</v>
      </c>
      <c r="C80" s="343">
        <v>1</v>
      </c>
      <c r="D80" s="51">
        <v>3</v>
      </c>
      <c r="E80" s="344">
        <v>5</v>
      </c>
      <c r="G80" s="337"/>
    </row>
    <row r="81" spans="1:39" s="308" customFormat="1">
      <c r="G81" s="337"/>
    </row>
    <row r="82" spans="1:39" s="308" customFormat="1" ht="18.75" customHeight="1">
      <c r="G82" s="337"/>
      <c r="S82" s="337"/>
      <c r="T82" s="337" t="s">
        <v>208</v>
      </c>
      <c r="U82" s="337" t="s">
        <v>209</v>
      </c>
      <c r="V82" s="337" t="s">
        <v>210</v>
      </c>
      <c r="W82" s="337" t="s">
        <v>211</v>
      </c>
    </row>
    <row r="83" spans="1:39" s="308" customFormat="1">
      <c r="G83" s="337"/>
      <c r="H83" s="337"/>
      <c r="I83" s="337"/>
      <c r="J83" s="337"/>
      <c r="K83" s="337"/>
      <c r="L83" s="337"/>
      <c r="M83" s="337"/>
      <c r="N83" s="337"/>
      <c r="O83" s="337"/>
      <c r="P83" s="337"/>
      <c r="Q83" s="337"/>
      <c r="R83" s="337"/>
      <c r="S83" s="337" t="s">
        <v>212</v>
      </c>
      <c r="T83" s="352">
        <v>3</v>
      </c>
      <c r="U83" s="352">
        <v>4</v>
      </c>
      <c r="V83" s="352">
        <v>7</v>
      </c>
      <c r="W83" s="352">
        <v>5</v>
      </c>
      <c r="X83" s="337"/>
      <c r="Y83" s="337"/>
      <c r="Z83" s="337"/>
      <c r="AA83" s="337"/>
      <c r="AB83" s="337"/>
      <c r="AC83" s="337"/>
      <c r="AD83" s="337"/>
      <c r="AE83" s="337"/>
      <c r="AF83" s="337"/>
      <c r="AG83" s="337"/>
      <c r="AH83" s="337"/>
      <c r="AI83" s="337"/>
      <c r="AJ83" s="337"/>
      <c r="AK83" s="337"/>
      <c r="AL83" s="337"/>
      <c r="AM83" s="337"/>
    </row>
    <row r="84" spans="1:39" s="308" customFormat="1">
      <c r="H84" s="337"/>
      <c r="I84" s="337"/>
      <c r="J84" s="337"/>
      <c r="K84" s="337"/>
      <c r="L84" s="337"/>
      <c r="M84" s="337"/>
      <c r="N84" s="337"/>
      <c r="O84" s="337"/>
      <c r="P84" s="337"/>
      <c r="Q84" s="337"/>
      <c r="R84" s="337"/>
      <c r="S84" s="337" t="s">
        <v>213</v>
      </c>
      <c r="T84" s="352">
        <v>4</v>
      </c>
      <c r="U84" s="352">
        <v>2</v>
      </c>
      <c r="V84" s="352">
        <v>5</v>
      </c>
      <c r="W84" s="352">
        <v>3</v>
      </c>
      <c r="X84" s="337"/>
      <c r="Y84" s="337"/>
      <c r="Z84" s="337"/>
      <c r="AA84" s="337"/>
      <c r="AB84" s="337"/>
      <c r="AC84" s="337"/>
      <c r="AD84" s="337"/>
      <c r="AE84" s="337"/>
      <c r="AF84" s="337"/>
      <c r="AG84" s="337"/>
      <c r="AH84" s="337"/>
      <c r="AI84" s="337"/>
      <c r="AJ84" s="337"/>
      <c r="AK84" s="337"/>
      <c r="AL84" s="337"/>
      <c r="AM84" s="337"/>
    </row>
    <row r="85" spans="1:39" s="308" customFormat="1">
      <c r="H85" s="337"/>
      <c r="I85" s="337"/>
      <c r="J85" s="337"/>
      <c r="K85" s="337"/>
      <c r="L85" s="337"/>
      <c r="M85" s="337"/>
      <c r="S85" s="337"/>
      <c r="T85" s="337"/>
      <c r="U85" s="337"/>
      <c r="V85" s="337"/>
      <c r="W85" s="337"/>
      <c r="X85" s="337"/>
      <c r="Y85" s="337"/>
      <c r="Z85" s="337"/>
      <c r="AA85" s="337"/>
      <c r="AB85" s="337"/>
      <c r="AC85" s="337"/>
      <c r="AD85" s="337"/>
      <c r="AE85" s="337"/>
      <c r="AF85" s="337"/>
      <c r="AG85" s="337"/>
      <c r="AH85" s="337"/>
      <c r="AI85" s="337"/>
      <c r="AJ85" s="337"/>
      <c r="AK85" s="337"/>
      <c r="AL85" s="337"/>
      <c r="AM85" s="337"/>
    </row>
    <row r="86" spans="1:39" s="308" customFormat="1">
      <c r="H86" s="337"/>
      <c r="I86" s="337"/>
      <c r="J86" s="337"/>
      <c r="K86" s="337"/>
      <c r="L86" s="337"/>
      <c r="M86" s="337"/>
      <c r="S86" s="337"/>
      <c r="T86" s="337"/>
      <c r="U86" s="337"/>
      <c r="V86" s="337"/>
      <c r="W86" s="337"/>
      <c r="X86" s="337"/>
      <c r="Y86" s="337"/>
      <c r="Z86" s="337"/>
      <c r="AA86" s="337"/>
      <c r="AB86" s="337"/>
      <c r="AC86" s="337"/>
      <c r="AD86" s="337"/>
      <c r="AE86" s="337"/>
      <c r="AF86" s="337"/>
      <c r="AG86" s="337"/>
      <c r="AH86" s="337"/>
      <c r="AI86" s="337"/>
      <c r="AJ86" s="337"/>
      <c r="AK86" s="337"/>
      <c r="AL86" s="337"/>
      <c r="AM86" s="337"/>
    </row>
    <row r="87" spans="1:39" s="308" customFormat="1">
      <c r="G87" s="337"/>
      <c r="H87" s="337"/>
      <c r="I87" s="337"/>
      <c r="J87" s="337"/>
      <c r="K87" s="337"/>
      <c r="L87" s="337"/>
      <c r="M87" s="337"/>
      <c r="S87" s="337"/>
      <c r="T87" s="337"/>
      <c r="U87" s="337"/>
      <c r="V87" s="337"/>
      <c r="W87" s="337"/>
      <c r="X87" s="337"/>
      <c r="Y87" s="337"/>
      <c r="Z87" s="337"/>
      <c r="AA87" s="337"/>
      <c r="AB87" s="337"/>
      <c r="AC87" s="337"/>
      <c r="AD87" s="337"/>
      <c r="AE87" s="337"/>
      <c r="AF87" s="337"/>
      <c r="AG87" s="337"/>
      <c r="AH87" s="337"/>
      <c r="AI87" s="337"/>
      <c r="AJ87" s="337"/>
      <c r="AK87" s="337"/>
      <c r="AL87" s="337"/>
      <c r="AM87" s="337"/>
    </row>
    <row r="88" spans="1:39" s="308" customFormat="1">
      <c r="G88" s="337"/>
      <c r="H88" s="337"/>
      <c r="I88" s="337"/>
      <c r="J88" s="337"/>
      <c r="K88" s="337"/>
      <c r="L88" s="337"/>
      <c r="M88" s="337"/>
      <c r="S88" s="337"/>
      <c r="T88" s="337"/>
      <c r="U88" s="337"/>
      <c r="V88" s="337"/>
      <c r="W88" s="337"/>
      <c r="X88" s="337"/>
      <c r="Y88" s="337"/>
      <c r="Z88" s="337"/>
      <c r="AA88" s="337"/>
      <c r="AB88" s="337"/>
      <c r="AC88" s="337"/>
      <c r="AD88" s="337"/>
      <c r="AE88" s="337"/>
      <c r="AF88" s="337"/>
      <c r="AG88" s="337"/>
      <c r="AH88" s="337"/>
      <c r="AI88" s="337"/>
      <c r="AJ88" s="337"/>
      <c r="AK88" s="337"/>
      <c r="AL88" s="337"/>
      <c r="AM88" s="337"/>
    </row>
    <row r="89" spans="1:39" s="308" customFormat="1">
      <c r="G89" s="337"/>
      <c r="H89" s="337"/>
      <c r="I89" s="337"/>
      <c r="J89" s="337"/>
      <c r="K89" s="337"/>
      <c r="L89" s="337"/>
      <c r="M89" s="337"/>
      <c r="N89" s="337"/>
      <c r="O89" s="337"/>
      <c r="P89" s="337"/>
      <c r="Q89" s="337"/>
      <c r="R89" s="337"/>
      <c r="S89" s="337"/>
      <c r="T89" s="337"/>
      <c r="U89" s="337"/>
      <c r="V89" s="337"/>
      <c r="W89" s="337"/>
      <c r="X89" s="337"/>
      <c r="Y89" s="337"/>
      <c r="Z89" s="337"/>
      <c r="AA89" s="337"/>
      <c r="AB89" s="337"/>
      <c r="AC89" s="337"/>
      <c r="AD89" s="337"/>
      <c r="AE89" s="337"/>
      <c r="AF89" s="337"/>
      <c r="AG89" s="337"/>
      <c r="AH89" s="337"/>
      <c r="AI89" s="337"/>
      <c r="AJ89" s="337"/>
      <c r="AK89" s="337"/>
      <c r="AL89" s="337"/>
      <c r="AM89" s="337"/>
    </row>
    <row r="90" spans="1:39" s="308" customFormat="1">
      <c r="G90" s="337"/>
      <c r="H90" s="337"/>
      <c r="I90" s="337"/>
      <c r="J90" s="337"/>
      <c r="K90" s="337"/>
      <c r="L90" s="337"/>
      <c r="M90" s="337"/>
      <c r="N90" s="337"/>
      <c r="O90" s="337"/>
      <c r="P90" s="337"/>
      <c r="Q90" s="337"/>
      <c r="R90" s="337"/>
      <c r="S90" s="337"/>
      <c r="T90" s="337"/>
      <c r="U90" s="337"/>
      <c r="V90" s="337"/>
      <c r="W90" s="337"/>
      <c r="X90" s="337"/>
      <c r="Y90" s="337"/>
      <c r="Z90" s="337"/>
      <c r="AA90" s="337"/>
      <c r="AB90" s="337"/>
      <c r="AC90" s="337"/>
      <c r="AD90" s="337"/>
      <c r="AE90" s="337"/>
      <c r="AF90" s="337"/>
      <c r="AG90" s="337"/>
      <c r="AH90" s="337"/>
      <c r="AI90" s="337"/>
      <c r="AJ90" s="337"/>
      <c r="AK90" s="337"/>
      <c r="AL90" s="337"/>
      <c r="AM90" s="337"/>
    </row>
    <row r="91" spans="1:39" s="308" customFormat="1">
      <c r="G91" s="337"/>
      <c r="H91" s="337"/>
      <c r="I91" s="337"/>
      <c r="J91" s="337"/>
      <c r="K91" s="337"/>
      <c r="L91" s="337"/>
      <c r="M91" s="337"/>
      <c r="N91" s="337"/>
      <c r="O91" s="337"/>
      <c r="P91" s="337"/>
      <c r="Q91" s="337"/>
      <c r="R91" s="337"/>
      <c r="S91" s="337"/>
      <c r="T91" s="337"/>
      <c r="U91" s="337"/>
      <c r="V91" s="337"/>
      <c r="W91" s="337"/>
      <c r="X91" s="337"/>
      <c r="Y91" s="337"/>
      <c r="Z91" s="337"/>
      <c r="AA91" s="337"/>
      <c r="AB91" s="337"/>
      <c r="AC91" s="337"/>
      <c r="AD91" s="337"/>
      <c r="AE91" s="337"/>
      <c r="AF91" s="337"/>
      <c r="AG91" s="337"/>
      <c r="AH91" s="337"/>
      <c r="AI91" s="337"/>
      <c r="AJ91" s="337"/>
      <c r="AK91" s="337"/>
      <c r="AL91" s="337"/>
      <c r="AM91" s="337"/>
    </row>
    <row r="92" spans="1:39" s="308" customFormat="1">
      <c r="G92" s="337"/>
      <c r="H92" s="337"/>
      <c r="I92" s="337"/>
      <c r="J92" s="337"/>
      <c r="K92" s="337"/>
      <c r="L92" s="337"/>
      <c r="M92" s="337"/>
      <c r="N92" s="337"/>
      <c r="O92" s="337"/>
      <c r="P92" s="337"/>
      <c r="Q92" s="337"/>
      <c r="R92" s="337"/>
      <c r="S92" s="337"/>
      <c r="T92" s="337"/>
      <c r="U92" s="337"/>
      <c r="V92" s="337"/>
      <c r="W92" s="337"/>
      <c r="X92" s="337"/>
      <c r="Y92" s="337"/>
      <c r="Z92" s="337"/>
      <c r="AA92" s="337"/>
      <c r="AB92" s="337"/>
      <c r="AC92" s="337"/>
      <c r="AD92" s="337"/>
      <c r="AE92" s="337"/>
      <c r="AF92" s="337"/>
      <c r="AG92" s="337"/>
      <c r="AH92" s="337"/>
      <c r="AI92" s="337"/>
      <c r="AJ92" s="337"/>
      <c r="AK92" s="337"/>
      <c r="AL92" s="337"/>
      <c r="AM92" s="337"/>
    </row>
    <row r="93" spans="1:39" s="308" customFormat="1">
      <c r="G93" s="337"/>
      <c r="H93" s="337"/>
      <c r="I93" s="337"/>
      <c r="J93" s="337"/>
      <c r="K93" s="337"/>
      <c r="L93" s="337"/>
      <c r="M93" s="337"/>
      <c r="N93" s="337"/>
      <c r="O93" s="337"/>
      <c r="P93" s="337"/>
      <c r="Q93" s="337"/>
      <c r="R93" s="337"/>
      <c r="S93" s="337"/>
      <c r="T93" s="337"/>
      <c r="U93" s="337"/>
      <c r="V93" s="337"/>
      <c r="W93" s="337"/>
      <c r="X93" s="337"/>
      <c r="Y93" s="337"/>
      <c r="Z93" s="337"/>
      <c r="AA93" s="337"/>
      <c r="AB93" s="337"/>
      <c r="AC93" s="337"/>
      <c r="AD93" s="337"/>
      <c r="AE93" s="337"/>
      <c r="AF93" s="337"/>
      <c r="AG93" s="337"/>
      <c r="AH93" s="337"/>
      <c r="AI93" s="337"/>
      <c r="AJ93" s="337"/>
      <c r="AK93" s="337"/>
      <c r="AL93" s="337"/>
      <c r="AM93" s="337"/>
    </row>
    <row r="94" spans="1:39" s="308" customFormat="1">
      <c r="G94" s="337"/>
      <c r="H94" s="337"/>
      <c r="I94" s="337"/>
      <c r="J94" s="337"/>
      <c r="K94" s="337"/>
      <c r="L94" s="337"/>
      <c r="M94" s="337"/>
      <c r="N94" s="337"/>
      <c r="O94" s="337"/>
      <c r="P94" s="337"/>
      <c r="Q94" s="337"/>
      <c r="R94" s="337"/>
      <c r="S94" s="337"/>
      <c r="T94" s="337"/>
      <c r="U94" s="337"/>
      <c r="V94" s="337"/>
      <c r="W94" s="337"/>
      <c r="X94" s="337"/>
      <c r="Y94" s="337"/>
      <c r="Z94" s="337"/>
      <c r="AA94" s="337"/>
      <c r="AB94" s="337"/>
      <c r="AC94" s="337"/>
      <c r="AD94" s="337"/>
      <c r="AE94" s="337"/>
      <c r="AF94" s="337"/>
      <c r="AG94" s="337"/>
      <c r="AH94" s="337"/>
      <c r="AI94" s="337"/>
      <c r="AJ94" s="337"/>
      <c r="AK94" s="337"/>
      <c r="AL94" s="337"/>
      <c r="AM94" s="337"/>
    </row>
    <row r="95" spans="1:39" s="308" customFormat="1">
      <c r="B95" s="308" t="s">
        <v>214</v>
      </c>
      <c r="C95" s="308" t="s">
        <v>215</v>
      </c>
      <c r="D95" s="308" t="s">
        <v>216</v>
      </c>
      <c r="E95" s="308" t="s">
        <v>217</v>
      </c>
      <c r="G95" s="337"/>
      <c r="H95" s="337"/>
      <c r="I95" s="337"/>
      <c r="J95" s="337"/>
      <c r="K95" s="337"/>
      <c r="L95" s="337"/>
      <c r="M95" s="337"/>
      <c r="N95" s="337"/>
      <c r="O95" s="337"/>
      <c r="P95" s="337"/>
      <c r="Q95" s="337"/>
      <c r="R95" s="337"/>
      <c r="S95" s="337"/>
      <c r="T95" s="337"/>
      <c r="U95" s="337"/>
      <c r="V95" s="337"/>
      <c r="W95" s="337"/>
      <c r="X95" s="337"/>
      <c r="Y95" s="337"/>
      <c r="Z95" s="337"/>
      <c r="AA95" s="337"/>
      <c r="AB95" s="337"/>
      <c r="AC95" s="337"/>
      <c r="AD95" s="337"/>
      <c r="AE95" s="337"/>
      <c r="AF95" s="337"/>
      <c r="AG95" s="337"/>
      <c r="AH95" s="337"/>
      <c r="AI95" s="337"/>
      <c r="AJ95" s="337"/>
      <c r="AK95" s="337"/>
      <c r="AL95" s="337"/>
      <c r="AM95" s="337"/>
    </row>
    <row r="96" spans="1:39" s="308" customFormat="1">
      <c r="A96" s="353">
        <v>42231</v>
      </c>
      <c r="B96" s="354">
        <v>9</v>
      </c>
      <c r="C96" s="354">
        <v>2</v>
      </c>
      <c r="D96" s="354">
        <v>0</v>
      </c>
      <c r="E96" s="354">
        <v>0</v>
      </c>
      <c r="G96" s="337"/>
      <c r="H96" s="337"/>
      <c r="I96" s="337"/>
      <c r="J96" s="337"/>
      <c r="K96" s="337"/>
      <c r="L96" s="337"/>
      <c r="M96" s="337"/>
      <c r="N96" s="337"/>
      <c r="O96" s="337"/>
      <c r="P96" s="337"/>
      <c r="Q96" s="337"/>
      <c r="R96" s="337"/>
      <c r="S96" s="337"/>
      <c r="T96" s="337"/>
      <c r="U96" s="337"/>
      <c r="V96" s="337"/>
      <c r="W96" s="337"/>
      <c r="X96" s="337"/>
      <c r="Y96" s="337"/>
      <c r="Z96" s="337"/>
      <c r="AA96" s="337"/>
      <c r="AB96" s="337"/>
      <c r="AC96" s="337"/>
      <c r="AD96" s="337"/>
      <c r="AE96" s="337"/>
      <c r="AF96" s="337"/>
      <c r="AG96" s="337"/>
      <c r="AH96" s="337"/>
      <c r="AI96" s="337"/>
      <c r="AJ96" s="337"/>
      <c r="AK96" s="337"/>
      <c r="AL96" s="337"/>
      <c r="AM96" s="337"/>
    </row>
    <row r="97" spans="1:39" s="308" customFormat="1">
      <c r="A97" s="353">
        <v>42245</v>
      </c>
      <c r="B97" s="354">
        <v>2</v>
      </c>
      <c r="C97" s="354">
        <v>0</v>
      </c>
      <c r="D97" s="354">
        <v>2</v>
      </c>
      <c r="E97" s="354">
        <v>4</v>
      </c>
      <c r="G97" s="337"/>
      <c r="H97" s="337"/>
      <c r="I97" s="337"/>
      <c r="J97" s="337"/>
      <c r="K97" s="337"/>
      <c r="L97" s="337"/>
      <c r="M97" s="337"/>
      <c r="N97" s="337"/>
      <c r="O97" s="337"/>
      <c r="P97" s="337"/>
      <c r="Q97" s="337"/>
      <c r="R97" s="337"/>
      <c r="S97" s="337"/>
      <c r="T97" s="337"/>
      <c r="U97" s="337"/>
      <c r="V97" s="337"/>
      <c r="W97" s="337"/>
      <c r="X97" s="337"/>
      <c r="Y97" s="337"/>
      <c r="Z97" s="337"/>
      <c r="AA97" s="337"/>
      <c r="AB97" s="337"/>
      <c r="AC97" s="337"/>
      <c r="AD97" s="337"/>
      <c r="AE97" s="337"/>
      <c r="AF97" s="337"/>
      <c r="AG97" s="337"/>
      <c r="AH97" s="337"/>
      <c r="AI97" s="337"/>
      <c r="AJ97" s="337"/>
      <c r="AK97" s="337"/>
      <c r="AL97" s="337"/>
      <c r="AM97" s="337"/>
    </row>
    <row r="98" spans="1:39" s="308" customFormat="1">
      <c r="A98" s="353">
        <v>42248</v>
      </c>
      <c r="B98" s="354">
        <v>2</v>
      </c>
      <c r="C98" s="354">
        <v>0</v>
      </c>
      <c r="D98" s="354">
        <v>1</v>
      </c>
      <c r="E98" s="354">
        <v>1</v>
      </c>
      <c r="G98" s="337"/>
      <c r="H98" s="337"/>
      <c r="I98" s="337"/>
      <c r="J98" s="337"/>
      <c r="K98" s="337"/>
      <c r="L98" s="337"/>
      <c r="M98" s="337"/>
      <c r="N98" s="337"/>
      <c r="O98" s="337"/>
      <c r="P98" s="337"/>
      <c r="Q98" s="337"/>
      <c r="R98" s="337"/>
      <c r="S98" s="337"/>
      <c r="T98" s="337"/>
      <c r="U98" s="337"/>
      <c r="V98" s="337"/>
      <c r="W98" s="337"/>
      <c r="X98" s="337"/>
      <c r="Y98" s="337"/>
      <c r="Z98" s="337"/>
      <c r="AA98" s="337"/>
      <c r="AB98" s="337"/>
      <c r="AC98" s="337"/>
      <c r="AD98" s="337"/>
      <c r="AE98" s="337"/>
      <c r="AF98" s="337"/>
      <c r="AG98" s="337"/>
      <c r="AH98" s="337"/>
      <c r="AI98" s="337"/>
      <c r="AJ98" s="337"/>
      <c r="AK98" s="337"/>
      <c r="AL98" s="337"/>
      <c r="AM98" s="337"/>
    </row>
    <row r="99" spans="1:39" s="308" customFormat="1">
      <c r="A99" s="353">
        <v>42262</v>
      </c>
      <c r="B99" s="354">
        <v>1</v>
      </c>
      <c r="C99" s="354">
        <v>3</v>
      </c>
      <c r="D99" s="354"/>
      <c r="E99" s="354"/>
      <c r="G99" s="337"/>
      <c r="H99" s="337"/>
      <c r="I99" s="337"/>
      <c r="J99" s="337"/>
      <c r="K99" s="337"/>
      <c r="L99" s="337"/>
      <c r="M99" s="337"/>
      <c r="N99" s="337"/>
      <c r="O99" s="337"/>
      <c r="P99" s="337"/>
      <c r="Q99" s="337"/>
      <c r="R99" s="337"/>
      <c r="S99" s="337"/>
      <c r="T99" s="337"/>
      <c r="U99" s="337"/>
      <c r="V99" s="337"/>
      <c r="W99" s="337"/>
      <c r="X99" s="337"/>
      <c r="Y99" s="337"/>
      <c r="Z99" s="337"/>
      <c r="AA99" s="337"/>
      <c r="AB99" s="337"/>
      <c r="AC99" s="337"/>
      <c r="AD99" s="337"/>
      <c r="AE99" s="337"/>
      <c r="AF99" s="337"/>
      <c r="AG99" s="337"/>
      <c r="AH99" s="337"/>
      <c r="AI99" s="337"/>
      <c r="AJ99" s="337"/>
      <c r="AK99" s="337"/>
      <c r="AL99" s="337"/>
      <c r="AM99" s="337"/>
    </row>
    <row r="100" spans="1:39" s="308" customFormat="1">
      <c r="A100" s="353"/>
      <c r="B100" s="337">
        <f>SUM(B96:B99)</f>
        <v>14</v>
      </c>
      <c r="C100" s="337">
        <f>SUM(C96:C99)</f>
        <v>5</v>
      </c>
      <c r="D100" s="337">
        <f>SUM(D96:D99)</f>
        <v>3</v>
      </c>
      <c r="E100" s="337">
        <f>SUM(E96:E99)</f>
        <v>5</v>
      </c>
      <c r="G100" s="337"/>
      <c r="H100" s="337"/>
      <c r="I100" s="337"/>
      <c r="J100" s="337"/>
      <c r="K100" s="337"/>
      <c r="L100" s="337"/>
      <c r="M100" s="337"/>
      <c r="N100" s="337"/>
      <c r="O100" s="337"/>
      <c r="P100" s="337"/>
      <c r="Q100" s="337"/>
      <c r="R100" s="337"/>
      <c r="S100" s="337"/>
      <c r="T100" s="337"/>
      <c r="U100" s="337"/>
      <c r="V100" s="337"/>
      <c r="W100" s="337"/>
      <c r="X100" s="337"/>
      <c r="Y100" s="337"/>
      <c r="Z100" s="337"/>
      <c r="AA100" s="337"/>
      <c r="AB100" s="337"/>
      <c r="AC100" s="337"/>
      <c r="AD100" s="337"/>
      <c r="AE100" s="337"/>
      <c r="AF100" s="337"/>
      <c r="AG100" s="337"/>
      <c r="AH100" s="337"/>
      <c r="AI100" s="337"/>
      <c r="AJ100" s="337"/>
      <c r="AK100" s="337"/>
      <c r="AL100" s="337"/>
      <c r="AM100" s="337"/>
    </row>
    <row r="101" spans="1:39" s="308" customFormat="1">
      <c r="A101" s="353"/>
      <c r="B101" s="355" t="str">
        <f>IF(B100&gt;4,"Alert"," ")</f>
        <v>Alert</v>
      </c>
      <c r="C101" s="355" t="str">
        <f>IF(C100&gt;4,"Alert"," ")</f>
        <v>Alert</v>
      </c>
      <c r="D101" s="355" t="str">
        <f>IF(D100&gt;4,"Alert"," ")</f>
        <v xml:space="preserve"> </v>
      </c>
      <c r="E101" s="355" t="str">
        <f>IF(E100&gt;4,"Alert"," ")</f>
        <v>Alert</v>
      </c>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7"/>
      <c r="AH101" s="337"/>
      <c r="AI101" s="337"/>
      <c r="AJ101" s="337"/>
      <c r="AK101" s="337"/>
      <c r="AL101" s="337"/>
      <c r="AM101" s="337"/>
    </row>
    <row r="102" spans="1:39" s="308" customFormat="1">
      <c r="B102" s="337"/>
      <c r="C102" s="337"/>
      <c r="D102" s="337"/>
      <c r="G102" s="337"/>
      <c r="H102" s="337"/>
      <c r="I102" s="337"/>
      <c r="J102" s="337"/>
      <c r="K102" s="337"/>
      <c r="L102" s="337"/>
      <c r="M102" s="337"/>
      <c r="N102" s="337"/>
      <c r="O102" s="337"/>
      <c r="P102" s="337"/>
      <c r="Q102" s="337"/>
      <c r="R102" s="337"/>
      <c r="S102" s="337"/>
      <c r="T102" s="337"/>
      <c r="U102" s="337"/>
      <c r="V102" s="337"/>
      <c r="W102" s="337"/>
      <c r="X102" s="337"/>
      <c r="Y102" s="337"/>
      <c r="Z102" s="337"/>
      <c r="AA102" s="337"/>
      <c r="AB102" s="337"/>
      <c r="AC102" s="337"/>
      <c r="AD102" s="337"/>
      <c r="AE102" s="337"/>
      <c r="AF102" s="337"/>
      <c r="AG102" s="337"/>
      <c r="AH102" s="337"/>
      <c r="AI102" s="337"/>
      <c r="AJ102" s="337"/>
      <c r="AK102" s="337"/>
      <c r="AL102" s="337"/>
      <c r="AM102" s="337"/>
    </row>
    <row r="103" spans="1:39" s="308" customFormat="1">
      <c r="G103" s="337"/>
      <c r="H103" s="337"/>
      <c r="I103" s="337"/>
      <c r="J103" s="337"/>
      <c r="K103" s="337"/>
      <c r="L103" s="337"/>
      <c r="M103" s="337"/>
      <c r="N103" s="337"/>
      <c r="O103" s="337"/>
      <c r="P103" s="337"/>
      <c r="Q103" s="337"/>
      <c r="R103" s="337"/>
      <c r="S103" s="337"/>
      <c r="T103" s="337"/>
      <c r="U103" s="337"/>
      <c r="V103" s="337"/>
      <c r="W103" s="337"/>
      <c r="X103" s="337"/>
      <c r="Y103" s="337"/>
      <c r="Z103" s="337"/>
      <c r="AA103" s="337"/>
      <c r="AB103" s="337"/>
      <c r="AC103" s="337"/>
      <c r="AD103" s="337"/>
      <c r="AE103" s="337"/>
      <c r="AF103" s="337"/>
      <c r="AG103" s="337"/>
      <c r="AH103" s="337"/>
      <c r="AI103" s="337"/>
      <c r="AJ103" s="337"/>
      <c r="AK103" s="337"/>
      <c r="AL103" s="337"/>
      <c r="AM103" s="337"/>
    </row>
    <row r="104" spans="1:39" s="308" customFormat="1">
      <c r="G104" s="337"/>
      <c r="H104" s="337"/>
      <c r="I104" s="337"/>
      <c r="J104" s="337"/>
      <c r="K104" s="337"/>
      <c r="L104" s="337"/>
      <c r="M104" s="337"/>
      <c r="N104" s="337"/>
      <c r="O104" s="337"/>
      <c r="P104" s="337"/>
      <c r="Q104" s="337"/>
      <c r="R104" s="337"/>
      <c r="S104" s="337"/>
      <c r="T104" s="337"/>
      <c r="U104" s="337"/>
      <c r="V104" s="337"/>
      <c r="W104" s="337"/>
      <c r="X104" s="337"/>
      <c r="Y104" s="337"/>
      <c r="Z104" s="337"/>
      <c r="AA104" s="337"/>
      <c r="AB104" s="337"/>
      <c r="AC104" s="337"/>
      <c r="AD104" s="337"/>
      <c r="AE104" s="337"/>
      <c r="AF104" s="337"/>
      <c r="AG104" s="337"/>
      <c r="AH104" s="337"/>
      <c r="AI104" s="337"/>
      <c r="AJ104" s="337"/>
      <c r="AK104" s="337"/>
      <c r="AL104" s="337"/>
      <c r="AM104" s="337"/>
    </row>
    <row r="105" spans="1:39" s="308" customFormat="1">
      <c r="G105" s="337"/>
      <c r="H105" s="337"/>
      <c r="I105" s="337"/>
      <c r="J105" s="337"/>
      <c r="K105" s="337"/>
      <c r="L105" s="337"/>
      <c r="M105" s="337"/>
      <c r="N105" s="337"/>
      <c r="O105" s="337"/>
      <c r="P105" s="337"/>
      <c r="Q105" s="337"/>
      <c r="R105" s="337"/>
      <c r="S105" s="337"/>
      <c r="T105" s="337"/>
      <c r="U105" s="337"/>
      <c r="V105" s="337"/>
      <c r="W105" s="337"/>
      <c r="X105" s="337"/>
      <c r="Y105" s="337"/>
      <c r="Z105" s="337"/>
      <c r="AA105" s="337"/>
      <c r="AB105" s="337"/>
      <c r="AC105" s="337"/>
      <c r="AD105" s="337"/>
      <c r="AE105" s="337"/>
      <c r="AF105" s="337"/>
      <c r="AG105" s="337"/>
      <c r="AH105" s="337"/>
      <c r="AI105" s="337"/>
      <c r="AJ105" s="337"/>
      <c r="AK105" s="337"/>
      <c r="AL105" s="337"/>
      <c r="AM105" s="337"/>
    </row>
    <row r="106" spans="1:39" s="308" customFormat="1">
      <c r="G106" s="337"/>
      <c r="H106" s="337"/>
      <c r="I106" s="337"/>
      <c r="J106" s="337"/>
      <c r="K106" s="337"/>
      <c r="L106" s="337"/>
      <c r="M106" s="337"/>
      <c r="N106" s="337"/>
      <c r="O106" s="337"/>
      <c r="P106" s="337"/>
      <c r="Q106" s="337"/>
      <c r="R106" s="337"/>
      <c r="S106" s="337"/>
      <c r="T106" s="337"/>
      <c r="U106" s="337"/>
      <c r="V106" s="337"/>
      <c r="W106" s="337"/>
      <c r="X106" s="337"/>
      <c r="Y106" s="337"/>
      <c r="Z106" s="337"/>
      <c r="AA106" s="337"/>
      <c r="AB106" s="337"/>
      <c r="AC106" s="337"/>
      <c r="AD106" s="337"/>
      <c r="AE106" s="337"/>
      <c r="AF106" s="337"/>
      <c r="AG106" s="337"/>
      <c r="AH106" s="337"/>
      <c r="AI106" s="337"/>
      <c r="AJ106" s="337"/>
      <c r="AK106" s="337"/>
      <c r="AL106" s="337"/>
      <c r="AM106" s="337"/>
    </row>
    <row r="107" spans="1:39" s="308" customFormat="1">
      <c r="G107" s="337"/>
      <c r="H107" s="337"/>
      <c r="I107" s="337"/>
      <c r="J107" s="337"/>
      <c r="K107" s="337"/>
      <c r="L107" s="337"/>
      <c r="M107" s="337"/>
      <c r="N107" s="337"/>
      <c r="O107" s="337"/>
      <c r="P107" s="337"/>
      <c r="Q107" s="337"/>
      <c r="R107" s="337"/>
      <c r="S107" s="337"/>
      <c r="T107" s="337"/>
      <c r="U107" s="337"/>
      <c r="V107" s="337"/>
      <c r="W107" s="337"/>
      <c r="X107" s="337"/>
      <c r="Y107" s="337"/>
      <c r="Z107" s="337"/>
      <c r="AA107" s="337"/>
      <c r="AB107" s="337"/>
      <c r="AC107" s="337"/>
      <c r="AD107" s="337"/>
      <c r="AE107" s="337"/>
      <c r="AF107" s="337"/>
      <c r="AG107" s="337"/>
      <c r="AH107" s="337"/>
      <c r="AI107" s="337"/>
      <c r="AJ107" s="337"/>
      <c r="AK107" s="337"/>
      <c r="AL107" s="337"/>
      <c r="AM107" s="337"/>
    </row>
    <row r="108" spans="1:39" s="308" customFormat="1">
      <c r="G108" s="337"/>
      <c r="H108" s="337"/>
      <c r="I108" s="337"/>
      <c r="J108" s="337"/>
      <c r="K108" s="337"/>
      <c r="L108" s="337"/>
      <c r="M108" s="337"/>
      <c r="N108" s="337"/>
      <c r="O108" s="337"/>
      <c r="P108" s="337"/>
      <c r="Q108" s="337"/>
      <c r="R108" s="337"/>
      <c r="S108" s="337"/>
      <c r="T108" s="337"/>
      <c r="U108" s="337"/>
      <c r="V108" s="337"/>
      <c r="W108" s="337"/>
      <c r="X108" s="337"/>
      <c r="Y108" s="337"/>
      <c r="Z108" s="337"/>
      <c r="AA108" s="337"/>
      <c r="AB108" s="337"/>
      <c r="AC108" s="337"/>
      <c r="AD108" s="337"/>
      <c r="AE108" s="337"/>
      <c r="AF108" s="337"/>
      <c r="AG108" s="337"/>
      <c r="AH108" s="337"/>
      <c r="AI108" s="337"/>
      <c r="AJ108" s="337"/>
      <c r="AK108" s="337"/>
      <c r="AL108" s="337"/>
      <c r="AM108" s="337"/>
    </row>
    <row r="109" spans="1:39" s="308" customFormat="1">
      <c r="G109" s="337"/>
      <c r="H109" s="337"/>
      <c r="I109" s="337"/>
      <c r="J109" s="337"/>
      <c r="K109" s="337"/>
      <c r="L109" s="337"/>
      <c r="M109" s="337"/>
      <c r="N109" s="337"/>
      <c r="O109" s="337"/>
      <c r="P109" s="337"/>
      <c r="Q109" s="337"/>
      <c r="R109" s="337"/>
      <c r="S109" s="337"/>
      <c r="T109" s="337"/>
      <c r="U109" s="337"/>
      <c r="V109" s="337"/>
      <c r="W109" s="337"/>
      <c r="X109" s="337"/>
      <c r="Y109" s="337"/>
      <c r="Z109" s="337"/>
      <c r="AA109" s="337"/>
      <c r="AB109" s="337"/>
      <c r="AC109" s="337"/>
      <c r="AD109" s="337"/>
      <c r="AE109" s="337"/>
      <c r="AF109" s="337"/>
      <c r="AG109" s="337"/>
      <c r="AH109" s="337"/>
      <c r="AI109" s="337"/>
      <c r="AJ109" s="337"/>
      <c r="AK109" s="337"/>
      <c r="AL109" s="337"/>
      <c r="AM109" s="337"/>
    </row>
    <row r="110" spans="1:39" s="308" customFormat="1">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7"/>
      <c r="AH110" s="337"/>
      <c r="AI110" s="337"/>
      <c r="AJ110" s="337"/>
      <c r="AK110" s="337"/>
      <c r="AL110" s="337"/>
      <c r="AM110" s="337"/>
    </row>
    <row r="111" spans="1:39" s="308" customFormat="1">
      <c r="G111" s="337"/>
      <c r="H111" s="337"/>
      <c r="I111" s="337"/>
      <c r="J111" s="337"/>
      <c r="K111" s="337"/>
      <c r="L111" s="337"/>
      <c r="M111" s="337"/>
      <c r="N111" s="337"/>
      <c r="O111" s="337"/>
      <c r="P111" s="337"/>
      <c r="Q111" s="337"/>
      <c r="R111" s="337"/>
      <c r="S111" s="337"/>
      <c r="T111" s="337"/>
      <c r="U111" s="337"/>
      <c r="V111" s="337"/>
      <c r="W111" s="337"/>
      <c r="X111" s="337"/>
      <c r="Y111" s="337"/>
      <c r="Z111" s="337"/>
      <c r="AA111" s="337"/>
      <c r="AB111" s="337"/>
      <c r="AC111" s="337"/>
      <c r="AD111" s="337"/>
      <c r="AE111" s="337"/>
      <c r="AF111" s="337"/>
      <c r="AG111" s="337"/>
      <c r="AH111" s="337"/>
      <c r="AI111" s="337"/>
      <c r="AJ111" s="337"/>
      <c r="AK111" s="337"/>
      <c r="AL111" s="337"/>
      <c r="AM111" s="337"/>
    </row>
    <row r="112" spans="1:39">
      <c r="G112" s="157"/>
      <c r="H112" s="157"/>
      <c r="I112" s="157"/>
      <c r="J112" s="157"/>
      <c r="K112" s="157"/>
      <c r="L112" s="157"/>
      <c r="M112" s="157"/>
      <c r="N112" s="157"/>
      <c r="O112" s="157"/>
      <c r="P112" s="157"/>
      <c r="Q112" s="157"/>
      <c r="R112" s="157"/>
      <c r="S112" s="157"/>
      <c r="T112" s="157"/>
      <c r="U112" s="157"/>
      <c r="V112" s="157"/>
      <c r="W112" s="157"/>
      <c r="X112" s="157"/>
      <c r="Y112" s="157"/>
      <c r="Z112" s="157"/>
      <c r="AA112" s="157"/>
      <c r="AB112" s="157"/>
      <c r="AC112" s="157"/>
      <c r="AD112" s="157"/>
      <c r="AE112" s="157"/>
      <c r="AF112" s="157"/>
      <c r="AG112" s="157"/>
      <c r="AH112" s="157"/>
      <c r="AI112" s="157"/>
      <c r="AJ112" s="157"/>
      <c r="AK112" s="157"/>
      <c r="AL112" s="157"/>
      <c r="AM112" s="157"/>
    </row>
  </sheetData>
  <mergeCells count="1">
    <mergeCell ref="B17:D17"/>
  </mergeCells>
  <pageMargins left="0.7" right="0.7" top="0.75" bottom="0.75" header="0.3" footer="0.3"/>
  <pageSetup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249977111117893"/>
  </sheetPr>
  <dimension ref="A1:AZ546"/>
  <sheetViews>
    <sheetView workbookViewId="0">
      <pane ySplit="4" topLeftCell="A5" activePane="bottomLeft" state="frozen"/>
      <selection pane="bottomLeft" activeCell="O33" sqref="O33"/>
    </sheetView>
  </sheetViews>
  <sheetFormatPr defaultColWidth="9.140625" defaultRowHeight="15"/>
  <cols>
    <col min="1" max="1" width="6.140625" style="150" customWidth="1"/>
    <col min="2" max="2" width="9.140625" style="151"/>
    <col min="3" max="3" width="9.140625" style="245"/>
    <col min="4" max="4" width="10.42578125" style="226" bestFit="1" customWidth="1"/>
    <col min="5" max="5" width="10.7109375" style="242" bestFit="1" customWidth="1"/>
    <col min="6" max="6" width="15.42578125" style="152" customWidth="1"/>
    <col min="7" max="7" width="7" style="152" customWidth="1"/>
    <col min="8" max="8" width="3.5703125" style="238" customWidth="1"/>
    <col min="9" max="10" width="13.42578125" style="238" customWidth="1"/>
    <col min="11" max="14" width="9.140625" style="152"/>
    <col min="15" max="16384" width="9.140625" style="150"/>
  </cols>
  <sheetData>
    <row r="1" spans="2:52" s="232" customFormat="1">
      <c r="B1" s="230"/>
      <c r="C1" s="231"/>
      <c r="D1" s="231"/>
      <c r="E1" s="233"/>
      <c r="H1" s="230"/>
      <c r="I1" s="230"/>
      <c r="J1" s="230"/>
    </row>
    <row r="2" spans="2:52" s="232" customFormat="1">
      <c r="B2" s="156">
        <f>SUM(B5:B500)</f>
        <v>8525</v>
      </c>
      <c r="C2" s="231"/>
      <c r="D2" s="231"/>
      <c r="E2" s="233"/>
      <c r="H2" s="230"/>
      <c r="I2" s="230"/>
      <c r="J2" s="230"/>
      <c r="K2" s="156">
        <f>SUM(K5:K500)</f>
        <v>115</v>
      </c>
      <c r="L2" s="156">
        <f t="shared" ref="L2:N2" si="0">SUM(L5:L500)</f>
        <v>7014</v>
      </c>
      <c r="M2" s="156">
        <f t="shared" si="0"/>
        <v>745</v>
      </c>
      <c r="N2" s="156">
        <f t="shared" si="0"/>
        <v>651</v>
      </c>
    </row>
    <row r="3" spans="2:52" s="232" customFormat="1">
      <c r="B3" s="230"/>
      <c r="C3" s="231"/>
      <c r="D3" s="231"/>
      <c r="E3" s="233"/>
      <c r="H3" s="230"/>
      <c r="I3" s="230"/>
      <c r="J3" s="230"/>
    </row>
    <row r="4" spans="2:52">
      <c r="B4" s="234" t="s">
        <v>74</v>
      </c>
      <c r="C4" s="234" t="s">
        <v>99</v>
      </c>
      <c r="D4" s="235" t="s">
        <v>100</v>
      </c>
      <c r="E4" s="236" t="s">
        <v>121</v>
      </c>
      <c r="F4" s="228" t="s">
        <v>56</v>
      </c>
      <c r="G4" s="228" t="s">
        <v>122</v>
      </c>
      <c r="H4" s="229"/>
      <c r="I4" s="229" t="s">
        <v>144</v>
      </c>
      <c r="J4" s="229" t="s">
        <v>152</v>
      </c>
      <c r="K4" s="229" t="s">
        <v>3</v>
      </c>
      <c r="L4" s="229" t="s">
        <v>4</v>
      </c>
      <c r="M4" s="229" t="s">
        <v>123</v>
      </c>
      <c r="N4" s="229" t="s">
        <v>124</v>
      </c>
    </row>
    <row r="5" spans="2:52">
      <c r="B5" s="237">
        <f t="shared" ref="B5:B16" si="1">SUM(K5:N5)</f>
        <v>10</v>
      </c>
      <c r="C5" s="155" t="s">
        <v>160</v>
      </c>
      <c r="D5" s="224" t="s">
        <v>207</v>
      </c>
      <c r="E5" s="154">
        <v>1</v>
      </c>
      <c r="F5" s="155" t="s">
        <v>155</v>
      </c>
      <c r="G5" s="155">
        <v>32323</v>
      </c>
      <c r="H5" s="153">
        <v>1</v>
      </c>
      <c r="J5" s="151">
        <v>1999</v>
      </c>
      <c r="K5" s="155">
        <v>3</v>
      </c>
      <c r="L5" s="155"/>
      <c r="M5" s="155">
        <v>7</v>
      </c>
      <c r="N5" s="155"/>
      <c r="AZ5" s="150">
        <v>0</v>
      </c>
    </row>
    <row r="6" spans="2:52">
      <c r="B6" s="239">
        <f t="shared" si="1"/>
        <v>80</v>
      </c>
      <c r="C6" s="155" t="s">
        <v>156</v>
      </c>
      <c r="D6" s="155" t="s">
        <v>157</v>
      </c>
      <c r="E6" s="154">
        <v>1920</v>
      </c>
      <c r="F6" s="155" t="s">
        <v>153</v>
      </c>
      <c r="G6" s="155">
        <v>191919</v>
      </c>
      <c r="H6" s="153">
        <v>1</v>
      </c>
      <c r="I6" s="153" t="s">
        <v>146</v>
      </c>
      <c r="J6" s="153">
        <v>2000</v>
      </c>
      <c r="K6" s="155">
        <v>20</v>
      </c>
      <c r="L6" s="155">
        <v>20</v>
      </c>
      <c r="M6" s="155">
        <v>20</v>
      </c>
      <c r="N6" s="155">
        <v>20</v>
      </c>
    </row>
    <row r="7" spans="2:52">
      <c r="B7" s="239">
        <f t="shared" si="1"/>
        <v>88</v>
      </c>
      <c r="C7" s="155" t="s">
        <v>158</v>
      </c>
      <c r="D7" s="224" t="s">
        <v>105</v>
      </c>
      <c r="E7" s="154">
        <v>7652</v>
      </c>
      <c r="F7" s="155" t="s">
        <v>55</v>
      </c>
      <c r="G7" s="153">
        <v>62301</v>
      </c>
      <c r="H7" s="153">
        <v>1</v>
      </c>
      <c r="I7" s="153" t="s">
        <v>151</v>
      </c>
      <c r="J7" s="227">
        <v>2001</v>
      </c>
      <c r="K7" s="155">
        <v>-45</v>
      </c>
      <c r="L7" s="155"/>
      <c r="M7" s="155">
        <v>45</v>
      </c>
      <c r="N7" s="155">
        <v>88</v>
      </c>
    </row>
    <row r="8" spans="2:52">
      <c r="B8" s="239">
        <f t="shared" si="1"/>
        <v>241</v>
      </c>
      <c r="C8" s="155" t="s">
        <v>61</v>
      </c>
      <c r="D8" s="224" t="s">
        <v>104</v>
      </c>
      <c r="E8" s="154">
        <v>10599</v>
      </c>
      <c r="F8" s="155" t="s">
        <v>55</v>
      </c>
      <c r="G8" s="153">
        <v>62301</v>
      </c>
      <c r="H8" s="153">
        <v>1</v>
      </c>
      <c r="I8" s="238" t="s">
        <v>147</v>
      </c>
      <c r="J8" s="227">
        <v>2003</v>
      </c>
      <c r="K8" s="155">
        <v>-33</v>
      </c>
      <c r="L8" s="155">
        <v>85</v>
      </c>
      <c r="M8" s="155">
        <v>45</v>
      </c>
      <c r="N8" s="155">
        <v>144</v>
      </c>
    </row>
    <row r="9" spans="2:52">
      <c r="B9" s="239">
        <f t="shared" si="1"/>
        <v>188</v>
      </c>
      <c r="C9" s="155" t="s">
        <v>106</v>
      </c>
      <c r="D9" s="224" t="s">
        <v>107</v>
      </c>
      <c r="E9" s="154">
        <v>11240</v>
      </c>
      <c r="F9" s="155" t="s">
        <v>55</v>
      </c>
      <c r="G9" s="153">
        <v>62301</v>
      </c>
      <c r="H9" s="153">
        <v>2</v>
      </c>
      <c r="I9" s="153"/>
      <c r="J9" s="227">
        <v>2002</v>
      </c>
      <c r="K9" s="155">
        <v>45</v>
      </c>
      <c r="L9" s="155">
        <v>55</v>
      </c>
      <c r="M9" s="155"/>
      <c r="N9" s="155">
        <v>88</v>
      </c>
    </row>
    <row r="10" spans="2:52">
      <c r="B10" s="239">
        <f t="shared" si="1"/>
        <v>167</v>
      </c>
      <c r="C10" s="155" t="s">
        <v>166</v>
      </c>
      <c r="D10" s="224" t="s">
        <v>101</v>
      </c>
      <c r="E10" s="154">
        <v>14705</v>
      </c>
      <c r="F10" s="155" t="s">
        <v>55</v>
      </c>
      <c r="G10" s="153">
        <v>12345</v>
      </c>
      <c r="H10" s="153">
        <v>3</v>
      </c>
      <c r="I10" s="153" t="s">
        <v>148</v>
      </c>
      <c r="J10" s="227">
        <v>2004</v>
      </c>
      <c r="K10" s="155">
        <v>24</v>
      </c>
      <c r="L10" s="155"/>
      <c r="M10" s="155">
        <v>55</v>
      </c>
      <c r="N10" s="155">
        <v>88</v>
      </c>
    </row>
    <row r="11" spans="2:52">
      <c r="B11" s="239">
        <f t="shared" si="1"/>
        <v>127</v>
      </c>
      <c r="C11" s="155" t="s">
        <v>48</v>
      </c>
      <c r="D11" s="224" t="s">
        <v>49</v>
      </c>
      <c r="E11" s="154">
        <v>24534</v>
      </c>
      <c r="F11" s="155" t="s">
        <v>125</v>
      </c>
      <c r="G11" s="153"/>
      <c r="H11" s="153">
        <v>1</v>
      </c>
      <c r="I11" s="153"/>
      <c r="J11" s="227">
        <v>2007</v>
      </c>
      <c r="K11" s="155">
        <v>-28</v>
      </c>
      <c r="L11" s="155">
        <v>11</v>
      </c>
      <c r="M11" s="155">
        <v>56</v>
      </c>
      <c r="N11" s="155">
        <v>88</v>
      </c>
    </row>
    <row r="12" spans="2:52">
      <c r="B12" s="239">
        <f t="shared" si="1"/>
        <v>95</v>
      </c>
      <c r="C12" s="155" t="s">
        <v>102</v>
      </c>
      <c r="D12" s="224" t="s">
        <v>103</v>
      </c>
      <c r="E12" s="154">
        <v>26457</v>
      </c>
      <c r="F12" s="155" t="s">
        <v>153</v>
      </c>
      <c r="G12" s="153">
        <v>15547</v>
      </c>
      <c r="H12" s="153">
        <v>1</v>
      </c>
      <c r="I12" s="153"/>
      <c r="J12" s="227">
        <v>2006</v>
      </c>
      <c r="K12" s="155">
        <v>50</v>
      </c>
      <c r="L12" s="155"/>
      <c r="M12" s="155">
        <v>45</v>
      </c>
      <c r="N12" s="155"/>
    </row>
    <row r="13" spans="2:52">
      <c r="B13" s="239">
        <f t="shared" si="1"/>
        <v>202</v>
      </c>
      <c r="C13" s="155" t="s">
        <v>109</v>
      </c>
      <c r="D13" s="224" t="s">
        <v>108</v>
      </c>
      <c r="E13" s="154">
        <v>36777</v>
      </c>
      <c r="F13" s="155" t="s">
        <v>153</v>
      </c>
      <c r="G13" s="153">
        <v>85001</v>
      </c>
      <c r="H13" s="153">
        <v>2</v>
      </c>
      <c r="I13" s="153" t="s">
        <v>149</v>
      </c>
      <c r="J13" s="227">
        <v>2005</v>
      </c>
      <c r="K13" s="155">
        <v>66</v>
      </c>
      <c r="L13" s="155">
        <v>88</v>
      </c>
      <c r="M13" s="155">
        <v>3</v>
      </c>
      <c r="N13" s="155">
        <v>45</v>
      </c>
    </row>
    <row r="14" spans="2:52">
      <c r="B14" s="239">
        <f t="shared" si="1"/>
        <v>500</v>
      </c>
      <c r="C14" s="155" t="s">
        <v>161</v>
      </c>
      <c r="D14" s="224" t="s">
        <v>112</v>
      </c>
      <c r="E14" s="154">
        <v>39631</v>
      </c>
      <c r="F14" s="155" t="s">
        <v>153</v>
      </c>
      <c r="G14" s="153">
        <v>99023</v>
      </c>
      <c r="H14" s="153">
        <v>3</v>
      </c>
      <c r="I14" s="153" t="s">
        <v>145</v>
      </c>
      <c r="J14" s="227">
        <v>2008</v>
      </c>
      <c r="K14" s="155">
        <v>33</v>
      </c>
      <c r="L14" s="155">
        <v>12</v>
      </c>
      <c r="M14" s="155">
        <v>455</v>
      </c>
      <c r="N14" s="155"/>
    </row>
    <row r="15" spans="2:52">
      <c r="B15" s="239">
        <f t="shared" si="1"/>
        <v>134</v>
      </c>
      <c r="C15" s="155" t="s">
        <v>110</v>
      </c>
      <c r="D15" s="224" t="s">
        <v>111</v>
      </c>
      <c r="E15" s="240">
        <f ca="1">TODAY()-400</f>
        <v>45310</v>
      </c>
      <c r="F15" s="155" t="s">
        <v>55</v>
      </c>
      <c r="G15" s="153">
        <v>85001</v>
      </c>
      <c r="H15" s="153">
        <v>2</v>
      </c>
      <c r="I15" s="153" t="s">
        <v>150</v>
      </c>
      <c r="J15" s="227">
        <v>2009</v>
      </c>
      <c r="K15" s="155">
        <v>25</v>
      </c>
      <c r="L15" s="155">
        <v>55</v>
      </c>
      <c r="M15" s="155">
        <v>9</v>
      </c>
      <c r="N15" s="155">
        <v>45</v>
      </c>
    </row>
    <row r="16" spans="2:52">
      <c r="B16" s="239">
        <f t="shared" si="1"/>
        <v>6693</v>
      </c>
      <c r="C16" s="155" t="s">
        <v>159</v>
      </c>
      <c r="D16" s="224" t="s">
        <v>108</v>
      </c>
      <c r="E16" s="240">
        <f ca="1">TODAY()</f>
        <v>45710</v>
      </c>
      <c r="F16" s="155" t="s">
        <v>55</v>
      </c>
      <c r="G16" s="153">
        <v>62305</v>
      </c>
      <c r="H16" s="153">
        <v>3</v>
      </c>
      <c r="I16" s="238" t="s">
        <v>223</v>
      </c>
      <c r="J16" s="227">
        <v>2006</v>
      </c>
      <c r="K16" s="155">
        <v>-45</v>
      </c>
      <c r="L16" s="155">
        <v>6688</v>
      </c>
      <c r="M16" s="155">
        <v>5</v>
      </c>
      <c r="N16" s="155">
        <v>45</v>
      </c>
    </row>
    <row r="17" spans="2:14">
      <c r="B17" s="239"/>
      <c r="C17" s="155"/>
      <c r="D17" s="155"/>
      <c r="E17" s="240"/>
      <c r="F17" s="155"/>
      <c r="G17" s="155"/>
      <c r="H17" s="153"/>
      <c r="I17" s="153"/>
      <c r="J17" s="153"/>
      <c r="K17" s="155"/>
      <c r="L17" s="155"/>
      <c r="M17" s="155"/>
      <c r="N17" s="155"/>
    </row>
    <row r="18" spans="2:14">
      <c r="B18" s="239"/>
      <c r="C18" s="155"/>
      <c r="D18" s="155"/>
      <c r="E18" s="240"/>
      <c r="F18" s="155"/>
      <c r="G18" s="155"/>
      <c r="H18" s="153"/>
      <c r="I18" s="153"/>
      <c r="J18" s="153"/>
      <c r="K18" s="155"/>
      <c r="L18" s="155"/>
      <c r="M18" s="155"/>
      <c r="N18" s="155"/>
    </row>
    <row r="19" spans="2:14">
      <c r="B19" s="239"/>
      <c r="C19" s="155"/>
      <c r="D19" s="155"/>
      <c r="E19" s="240"/>
      <c r="F19" s="155"/>
      <c r="G19" s="155"/>
      <c r="H19" s="153"/>
      <c r="I19" s="153"/>
      <c r="J19" s="153"/>
      <c r="K19" s="155"/>
      <c r="L19" s="155"/>
      <c r="M19" s="155"/>
      <c r="N19" s="155"/>
    </row>
    <row r="20" spans="2:14">
      <c r="B20" s="239"/>
      <c r="C20" s="155"/>
      <c r="D20" s="155"/>
      <c r="E20" s="240"/>
      <c r="F20" s="155"/>
      <c r="G20" s="155"/>
      <c r="H20" s="153"/>
      <c r="I20" s="153"/>
      <c r="J20" s="153"/>
      <c r="K20" s="155"/>
      <c r="L20" s="155"/>
      <c r="M20" s="155"/>
      <c r="N20" s="155"/>
    </row>
    <row r="21" spans="2:14">
      <c r="B21" s="241"/>
      <c r="C21" s="155"/>
      <c r="D21" s="155"/>
      <c r="E21" s="240"/>
      <c r="F21" s="155"/>
      <c r="G21" s="155"/>
      <c r="H21" s="153"/>
      <c r="I21" s="153"/>
      <c r="J21" s="153"/>
      <c r="K21" s="155"/>
      <c r="L21" s="155"/>
      <c r="M21" s="155"/>
      <c r="N21" s="155"/>
    </row>
    <row r="22" spans="2:14">
      <c r="B22" s="241"/>
      <c r="C22" s="155"/>
      <c r="D22" s="155"/>
      <c r="E22" s="240"/>
      <c r="F22" s="155"/>
      <c r="G22" s="155"/>
      <c r="H22" s="153"/>
      <c r="I22" s="153"/>
      <c r="J22" s="153"/>
      <c r="K22" s="155"/>
      <c r="L22" s="155"/>
      <c r="M22" s="155"/>
      <c r="N22" s="155"/>
    </row>
    <row r="23" spans="2:14">
      <c r="B23" s="241"/>
      <c r="C23" s="155"/>
      <c r="D23" s="155"/>
      <c r="E23" s="240"/>
      <c r="F23" s="155"/>
      <c r="G23" s="155"/>
      <c r="H23" s="153"/>
      <c r="I23" s="153"/>
      <c r="J23" s="153"/>
      <c r="K23" s="155"/>
      <c r="L23" s="155"/>
      <c r="M23" s="155"/>
      <c r="N23" s="155"/>
    </row>
    <row r="24" spans="2:14">
      <c r="B24" s="241"/>
      <c r="C24" s="155"/>
      <c r="D24" s="155"/>
      <c r="E24" s="240"/>
      <c r="F24" s="155"/>
      <c r="G24" s="155"/>
      <c r="H24" s="153"/>
      <c r="I24" s="153"/>
      <c r="J24" s="153"/>
      <c r="K24" s="155"/>
      <c r="L24" s="155"/>
      <c r="M24" s="155"/>
      <c r="N24" s="155"/>
    </row>
    <row r="25" spans="2:14">
      <c r="B25" s="241"/>
      <c r="C25" s="155"/>
      <c r="D25" s="155"/>
      <c r="E25" s="240"/>
      <c r="F25" s="155"/>
      <c r="G25" s="155"/>
      <c r="H25" s="153"/>
      <c r="I25" s="153"/>
      <c r="J25" s="153"/>
      <c r="K25" s="155"/>
      <c r="L25" s="155"/>
      <c r="M25" s="155"/>
      <c r="N25" s="155"/>
    </row>
    <row r="26" spans="2:14">
      <c r="B26" s="241"/>
      <c r="C26" s="155"/>
      <c r="D26" s="155"/>
      <c r="E26" s="240"/>
      <c r="F26" s="155"/>
      <c r="G26" s="155"/>
      <c r="H26" s="153"/>
      <c r="I26" s="153"/>
      <c r="J26" s="153"/>
      <c r="K26" s="155"/>
      <c r="L26" s="155"/>
      <c r="M26" s="155"/>
      <c r="N26" s="155"/>
    </row>
    <row r="27" spans="2:14">
      <c r="B27" s="241"/>
      <c r="C27" s="155"/>
      <c r="D27" s="155"/>
      <c r="E27" s="240"/>
      <c r="F27" s="155"/>
      <c r="G27" s="155"/>
      <c r="H27" s="153"/>
      <c r="I27" s="153"/>
      <c r="J27" s="153"/>
      <c r="K27" s="155"/>
      <c r="L27" s="155"/>
      <c r="M27" s="155"/>
      <c r="N27" s="155"/>
    </row>
    <row r="28" spans="2:14">
      <c r="B28" s="241"/>
      <c r="C28" s="155"/>
      <c r="D28" s="155"/>
      <c r="E28" s="240"/>
      <c r="F28" s="155"/>
      <c r="G28" s="155"/>
      <c r="H28" s="153"/>
      <c r="I28" s="153"/>
      <c r="J28" s="153"/>
      <c r="K28" s="155"/>
      <c r="L28" s="155"/>
      <c r="M28" s="155"/>
      <c r="N28" s="155"/>
    </row>
    <row r="29" spans="2:14">
      <c r="B29" s="241"/>
      <c r="C29" s="155"/>
      <c r="D29" s="155"/>
      <c r="E29" s="240"/>
      <c r="F29" s="155"/>
      <c r="G29" s="155"/>
      <c r="H29" s="153"/>
      <c r="I29" s="153"/>
      <c r="J29" s="153"/>
      <c r="K29" s="155"/>
      <c r="L29" s="155"/>
      <c r="M29" s="155"/>
      <c r="N29" s="155"/>
    </row>
    <row r="30" spans="2:14">
      <c r="B30" s="241"/>
      <c r="C30" s="155"/>
      <c r="D30" s="155"/>
      <c r="E30" s="240"/>
      <c r="F30" s="155"/>
      <c r="G30" s="155"/>
      <c r="H30" s="153"/>
      <c r="I30" s="153"/>
      <c r="J30" s="153"/>
      <c r="K30" s="155"/>
      <c r="L30" s="155"/>
      <c r="M30" s="155"/>
      <c r="N30" s="155"/>
    </row>
    <row r="31" spans="2:14">
      <c r="B31" s="241"/>
      <c r="C31" s="155"/>
      <c r="D31" s="155"/>
      <c r="E31" s="240"/>
      <c r="F31" s="155"/>
      <c r="G31" s="155"/>
      <c r="H31" s="153"/>
      <c r="I31" s="153"/>
      <c r="J31" s="153"/>
      <c r="K31" s="155"/>
      <c r="L31" s="155"/>
      <c r="M31" s="155"/>
      <c r="N31" s="155"/>
    </row>
    <row r="32" spans="2:14">
      <c r="B32" s="241"/>
      <c r="C32" s="155"/>
      <c r="D32" s="155"/>
      <c r="E32" s="240"/>
      <c r="F32" s="155"/>
      <c r="G32" s="155"/>
      <c r="H32" s="153"/>
      <c r="I32" s="153"/>
      <c r="J32" s="153"/>
      <c r="K32" s="155"/>
      <c r="L32" s="155"/>
      <c r="M32" s="155"/>
      <c r="N32" s="155"/>
    </row>
    <row r="33" spans="2:14">
      <c r="B33" s="241"/>
      <c r="C33" s="155"/>
      <c r="D33" s="155"/>
      <c r="E33" s="240"/>
      <c r="F33" s="155"/>
      <c r="G33" s="155"/>
      <c r="H33" s="153"/>
      <c r="I33" s="153"/>
      <c r="J33" s="153"/>
      <c r="K33" s="155"/>
      <c r="L33" s="155"/>
      <c r="M33" s="155"/>
      <c r="N33" s="155"/>
    </row>
    <row r="34" spans="2:14">
      <c r="B34" s="241"/>
      <c r="C34" s="155"/>
      <c r="D34" s="155"/>
      <c r="E34" s="240"/>
      <c r="F34" s="155"/>
      <c r="G34" s="155"/>
      <c r="H34" s="153"/>
      <c r="I34" s="153"/>
      <c r="J34" s="153"/>
      <c r="K34" s="155"/>
      <c r="L34" s="155"/>
      <c r="M34" s="155"/>
      <c r="N34" s="155"/>
    </row>
    <row r="35" spans="2:14">
      <c r="B35" s="241"/>
      <c r="C35" s="155"/>
      <c r="D35" s="155"/>
      <c r="E35" s="240"/>
      <c r="F35" s="155"/>
      <c r="G35" s="155"/>
      <c r="H35" s="153"/>
      <c r="I35" s="153"/>
      <c r="J35" s="153"/>
      <c r="K35" s="155"/>
      <c r="L35" s="155"/>
      <c r="M35" s="155"/>
      <c r="N35" s="155"/>
    </row>
    <row r="36" spans="2:14">
      <c r="B36" s="241"/>
      <c r="C36" s="155"/>
      <c r="D36" s="155"/>
      <c r="E36" s="240"/>
      <c r="F36" s="155"/>
      <c r="G36" s="155"/>
      <c r="H36" s="153"/>
      <c r="I36" s="153"/>
      <c r="J36" s="153"/>
      <c r="K36" s="155"/>
      <c r="L36" s="155"/>
      <c r="M36" s="155"/>
      <c r="N36" s="155"/>
    </row>
    <row r="37" spans="2:14">
      <c r="B37" s="241"/>
      <c r="C37" s="155"/>
      <c r="D37" s="155"/>
      <c r="E37" s="240"/>
      <c r="F37" s="155"/>
      <c r="G37" s="155"/>
      <c r="H37" s="153"/>
      <c r="I37" s="153"/>
      <c r="J37" s="153"/>
      <c r="K37" s="155"/>
      <c r="L37" s="155"/>
      <c r="M37" s="155"/>
      <c r="N37" s="155"/>
    </row>
    <row r="38" spans="2:14">
      <c r="B38" s="241"/>
      <c r="C38" s="155"/>
      <c r="D38" s="155"/>
      <c r="E38" s="240"/>
      <c r="F38" s="155"/>
      <c r="G38" s="155"/>
      <c r="H38" s="153"/>
      <c r="I38" s="153"/>
      <c r="J38" s="153"/>
      <c r="K38" s="155"/>
      <c r="L38" s="155"/>
      <c r="M38" s="155"/>
      <c r="N38" s="155"/>
    </row>
    <row r="39" spans="2:14">
      <c r="B39" s="241"/>
      <c r="C39" s="155"/>
      <c r="D39" s="155"/>
      <c r="E39" s="240"/>
      <c r="F39" s="155"/>
      <c r="G39" s="155"/>
      <c r="H39" s="153"/>
      <c r="I39" s="153"/>
      <c r="J39" s="153"/>
      <c r="K39" s="155"/>
      <c r="L39" s="155"/>
      <c r="M39" s="155"/>
      <c r="N39" s="155"/>
    </row>
    <row r="40" spans="2:14">
      <c r="B40" s="241"/>
      <c r="C40" s="155"/>
      <c r="D40" s="155"/>
      <c r="E40" s="240"/>
      <c r="F40" s="155"/>
      <c r="G40" s="155"/>
      <c r="H40" s="153"/>
      <c r="I40" s="153"/>
      <c r="J40" s="153"/>
      <c r="K40" s="155"/>
      <c r="L40" s="155"/>
      <c r="M40" s="155"/>
      <c r="N40" s="155"/>
    </row>
    <row r="41" spans="2:14">
      <c r="B41" s="241"/>
      <c r="C41" s="155"/>
      <c r="D41" s="155"/>
      <c r="E41" s="240"/>
      <c r="F41" s="155"/>
      <c r="G41" s="155"/>
      <c r="H41" s="153"/>
      <c r="I41" s="153"/>
      <c r="J41" s="153"/>
      <c r="K41" s="155"/>
      <c r="L41" s="155"/>
      <c r="M41" s="155"/>
      <c r="N41" s="155"/>
    </row>
    <row r="42" spans="2:14">
      <c r="B42" s="241"/>
      <c r="C42" s="155"/>
      <c r="D42" s="155"/>
      <c r="E42" s="240"/>
      <c r="F42" s="155"/>
      <c r="G42" s="155"/>
      <c r="H42" s="153"/>
      <c r="I42" s="153"/>
      <c r="J42" s="153"/>
      <c r="K42" s="155"/>
      <c r="L42" s="155"/>
      <c r="M42" s="155"/>
      <c r="N42" s="155"/>
    </row>
    <row r="43" spans="2:14">
      <c r="B43" s="241"/>
      <c r="C43" s="155"/>
      <c r="D43" s="155"/>
      <c r="E43" s="240"/>
      <c r="F43" s="155"/>
      <c r="G43" s="155"/>
      <c r="H43" s="153"/>
      <c r="I43" s="153"/>
      <c r="J43" s="153"/>
      <c r="K43" s="155"/>
      <c r="L43" s="155"/>
      <c r="M43" s="155"/>
      <c r="N43" s="155"/>
    </row>
    <row r="44" spans="2:14">
      <c r="B44" s="241"/>
      <c r="C44" s="155"/>
      <c r="D44" s="155"/>
      <c r="E44" s="240"/>
      <c r="F44" s="155"/>
      <c r="G44" s="155"/>
      <c r="H44" s="153"/>
      <c r="I44" s="153"/>
      <c r="J44" s="153"/>
      <c r="K44" s="155"/>
      <c r="L44" s="155"/>
      <c r="M44" s="155"/>
      <c r="N44" s="155"/>
    </row>
    <row r="45" spans="2:14">
      <c r="B45" s="241"/>
      <c r="C45" s="155"/>
      <c r="D45" s="155"/>
      <c r="E45" s="240"/>
      <c r="F45" s="155"/>
      <c r="G45" s="155"/>
      <c r="H45" s="153"/>
      <c r="I45" s="153"/>
      <c r="J45" s="153"/>
      <c r="K45" s="155"/>
      <c r="L45" s="155"/>
      <c r="M45" s="155"/>
      <c r="N45" s="155"/>
    </row>
    <row r="46" spans="2:14">
      <c r="B46" s="241"/>
      <c r="C46" s="155"/>
      <c r="D46" s="155"/>
      <c r="E46" s="240"/>
      <c r="F46" s="155"/>
      <c r="G46" s="155"/>
      <c r="H46" s="153"/>
      <c r="I46" s="153"/>
      <c r="J46" s="153"/>
      <c r="K46" s="155"/>
      <c r="L46" s="155"/>
      <c r="M46" s="155"/>
      <c r="N46" s="155"/>
    </row>
    <row r="47" spans="2:14">
      <c r="B47" s="241"/>
      <c r="C47" s="155"/>
      <c r="D47" s="155"/>
      <c r="E47" s="240"/>
      <c r="F47" s="155"/>
      <c r="G47" s="155"/>
      <c r="H47" s="153"/>
      <c r="I47" s="153"/>
      <c r="J47" s="153"/>
      <c r="K47" s="155"/>
      <c r="L47" s="155"/>
      <c r="M47" s="155"/>
      <c r="N47" s="155"/>
    </row>
    <row r="48" spans="2:14">
      <c r="B48" s="241"/>
      <c r="C48" s="155"/>
      <c r="D48" s="155"/>
      <c r="E48" s="240"/>
      <c r="F48" s="155"/>
      <c r="G48" s="155"/>
      <c r="H48" s="153"/>
      <c r="I48" s="153"/>
      <c r="J48" s="153"/>
      <c r="K48" s="155"/>
      <c r="L48" s="155"/>
      <c r="M48" s="155"/>
      <c r="N48" s="155"/>
    </row>
    <row r="49" spans="2:14">
      <c r="B49" s="241"/>
      <c r="C49" s="155"/>
      <c r="D49" s="155"/>
      <c r="E49" s="240"/>
      <c r="F49" s="155"/>
      <c r="G49" s="155"/>
      <c r="H49" s="153"/>
      <c r="I49" s="153"/>
      <c r="J49" s="153"/>
      <c r="K49" s="155"/>
      <c r="L49" s="155"/>
      <c r="M49" s="155"/>
      <c r="N49" s="155"/>
    </row>
    <row r="50" spans="2:14">
      <c r="B50" s="241"/>
      <c r="C50" s="155"/>
      <c r="D50" s="155"/>
      <c r="E50" s="240"/>
      <c r="F50" s="155"/>
      <c r="G50" s="155"/>
      <c r="H50" s="153"/>
      <c r="I50" s="153"/>
      <c r="J50" s="153"/>
      <c r="K50" s="155"/>
      <c r="L50" s="155"/>
      <c r="M50" s="155"/>
      <c r="N50" s="155"/>
    </row>
    <row r="51" spans="2:14">
      <c r="B51" s="241"/>
      <c r="C51" s="155"/>
      <c r="D51" s="155"/>
      <c r="E51" s="240"/>
      <c r="F51" s="155"/>
      <c r="G51" s="155"/>
      <c r="H51" s="153"/>
      <c r="I51" s="153"/>
      <c r="J51" s="153"/>
      <c r="K51" s="155"/>
      <c r="L51" s="155"/>
      <c r="M51" s="155"/>
      <c r="N51" s="155"/>
    </row>
    <row r="52" spans="2:14">
      <c r="B52" s="241"/>
      <c r="C52" s="155"/>
      <c r="D52" s="155"/>
      <c r="E52" s="240"/>
      <c r="F52" s="155"/>
      <c r="G52" s="155"/>
      <c r="H52" s="153"/>
      <c r="I52" s="153"/>
      <c r="J52" s="153"/>
      <c r="K52" s="155"/>
      <c r="L52" s="155"/>
      <c r="M52" s="155"/>
      <c r="N52" s="155"/>
    </row>
    <row r="53" spans="2:14">
      <c r="B53" s="241"/>
      <c r="C53" s="155"/>
      <c r="D53" s="155"/>
      <c r="E53" s="240"/>
      <c r="F53" s="155"/>
      <c r="G53" s="155"/>
      <c r="H53" s="153"/>
      <c r="I53" s="153"/>
      <c r="J53" s="153"/>
      <c r="K53" s="155"/>
      <c r="L53" s="155"/>
      <c r="M53" s="155"/>
      <c r="N53" s="155"/>
    </row>
    <row r="54" spans="2:14">
      <c r="B54" s="241"/>
      <c r="C54" s="155"/>
      <c r="D54" s="155"/>
      <c r="E54" s="240"/>
      <c r="F54" s="155"/>
      <c r="G54" s="155"/>
      <c r="H54" s="153"/>
      <c r="I54" s="153"/>
      <c r="J54" s="153"/>
      <c r="K54" s="155"/>
      <c r="L54" s="155"/>
      <c r="M54" s="155"/>
      <c r="N54" s="155"/>
    </row>
    <row r="55" spans="2:14">
      <c r="B55" s="241"/>
      <c r="C55" s="155"/>
      <c r="D55" s="155"/>
      <c r="E55" s="240"/>
      <c r="F55" s="155"/>
      <c r="G55" s="155"/>
      <c r="H55" s="153"/>
      <c r="I55" s="153"/>
      <c r="J55" s="153"/>
      <c r="K55" s="155"/>
      <c r="L55" s="155"/>
      <c r="M55" s="155"/>
      <c r="N55" s="155"/>
    </row>
    <row r="56" spans="2:14">
      <c r="B56" s="241"/>
      <c r="C56" s="155"/>
      <c r="D56" s="155"/>
      <c r="E56" s="240"/>
      <c r="F56" s="155"/>
      <c r="G56" s="155"/>
      <c r="H56" s="153"/>
      <c r="I56" s="153"/>
      <c r="J56" s="153"/>
      <c r="K56" s="155"/>
      <c r="L56" s="155"/>
      <c r="M56" s="155"/>
      <c r="N56" s="155"/>
    </row>
    <row r="57" spans="2:14">
      <c r="B57" s="241"/>
      <c r="C57" s="155"/>
      <c r="D57" s="155"/>
      <c r="E57" s="240"/>
      <c r="F57" s="155"/>
      <c r="G57" s="155"/>
      <c r="H57" s="153"/>
      <c r="I57" s="153"/>
      <c r="J57" s="153"/>
      <c r="K57" s="155"/>
      <c r="L57" s="155"/>
      <c r="M57" s="155"/>
      <c r="N57" s="155"/>
    </row>
    <row r="58" spans="2:14">
      <c r="B58" s="241"/>
      <c r="C58" s="155"/>
      <c r="D58" s="155"/>
      <c r="E58" s="240"/>
      <c r="F58" s="155"/>
      <c r="G58" s="155"/>
      <c r="H58" s="153"/>
      <c r="I58" s="153"/>
      <c r="J58" s="153"/>
      <c r="K58" s="155"/>
      <c r="L58" s="155"/>
      <c r="M58" s="155"/>
      <c r="N58" s="155"/>
    </row>
    <row r="59" spans="2:14">
      <c r="B59" s="241"/>
      <c r="C59" s="155"/>
      <c r="D59" s="155"/>
      <c r="E59" s="240"/>
      <c r="F59" s="155"/>
      <c r="G59" s="155"/>
      <c r="H59" s="153"/>
      <c r="I59" s="153"/>
      <c r="J59" s="153"/>
      <c r="K59" s="155"/>
      <c r="L59" s="155"/>
      <c r="M59" s="155"/>
      <c r="N59" s="155"/>
    </row>
    <row r="60" spans="2:14">
      <c r="B60" s="241"/>
      <c r="C60" s="155"/>
      <c r="D60" s="155"/>
      <c r="E60" s="240"/>
      <c r="F60" s="155"/>
      <c r="G60" s="155"/>
      <c r="H60" s="153"/>
      <c r="I60" s="153"/>
      <c r="J60" s="153"/>
      <c r="K60" s="155"/>
      <c r="L60" s="155"/>
      <c r="M60" s="155"/>
      <c r="N60" s="155"/>
    </row>
    <row r="61" spans="2:14">
      <c r="B61" s="241"/>
      <c r="C61" s="155"/>
      <c r="D61" s="155"/>
      <c r="E61" s="240"/>
      <c r="F61" s="155"/>
      <c r="G61" s="155"/>
      <c r="H61" s="153"/>
      <c r="I61" s="153"/>
      <c r="J61" s="153"/>
      <c r="K61" s="155"/>
      <c r="L61" s="155"/>
      <c r="M61" s="155"/>
      <c r="N61" s="155"/>
    </row>
    <row r="62" spans="2:14">
      <c r="B62" s="241"/>
      <c r="C62" s="155"/>
      <c r="D62" s="155"/>
      <c r="E62" s="240"/>
      <c r="F62" s="155"/>
      <c r="G62" s="155"/>
      <c r="H62" s="153"/>
      <c r="I62" s="153"/>
      <c r="J62" s="153"/>
      <c r="K62" s="155"/>
      <c r="L62" s="155"/>
      <c r="M62" s="155"/>
      <c r="N62" s="155"/>
    </row>
    <row r="63" spans="2:14">
      <c r="B63" s="241"/>
      <c r="C63" s="155"/>
      <c r="D63" s="155"/>
      <c r="E63" s="240"/>
      <c r="F63" s="155"/>
      <c r="G63" s="155"/>
      <c r="H63" s="153"/>
      <c r="I63" s="153"/>
      <c r="J63" s="153"/>
      <c r="K63" s="155"/>
      <c r="L63" s="155"/>
      <c r="M63" s="155"/>
      <c r="N63" s="155"/>
    </row>
    <row r="64" spans="2:14">
      <c r="B64" s="241"/>
      <c r="C64" s="155"/>
      <c r="D64" s="155"/>
      <c r="E64" s="240"/>
      <c r="F64" s="155"/>
      <c r="G64" s="155"/>
      <c r="H64" s="153"/>
      <c r="I64" s="153"/>
      <c r="J64" s="153"/>
      <c r="K64" s="155"/>
      <c r="L64" s="155"/>
      <c r="M64" s="155"/>
      <c r="N64" s="155"/>
    </row>
    <row r="65" spans="2:14">
      <c r="B65" s="241"/>
      <c r="C65" s="155"/>
      <c r="D65" s="155"/>
      <c r="E65" s="240"/>
      <c r="F65" s="155"/>
      <c r="G65" s="155"/>
      <c r="H65" s="153"/>
      <c r="I65" s="153"/>
      <c r="J65" s="153"/>
      <c r="K65" s="155"/>
      <c r="L65" s="155"/>
      <c r="M65" s="155"/>
      <c r="N65" s="155"/>
    </row>
    <row r="66" spans="2:14">
      <c r="B66" s="241"/>
      <c r="C66" s="155"/>
      <c r="D66" s="155"/>
      <c r="E66" s="240"/>
      <c r="F66" s="155"/>
      <c r="G66" s="155"/>
      <c r="H66" s="153"/>
      <c r="I66" s="153"/>
      <c r="J66" s="153"/>
      <c r="K66" s="155"/>
      <c r="L66" s="155"/>
      <c r="M66" s="155"/>
      <c r="N66" s="155"/>
    </row>
    <row r="67" spans="2:14">
      <c r="B67" s="241"/>
      <c r="C67" s="155"/>
      <c r="D67" s="155"/>
      <c r="E67" s="240"/>
      <c r="F67" s="155"/>
      <c r="G67" s="155"/>
      <c r="H67" s="153"/>
      <c r="I67" s="153"/>
      <c r="J67" s="153"/>
      <c r="K67" s="155"/>
      <c r="L67" s="155"/>
      <c r="M67" s="155"/>
      <c r="N67" s="155"/>
    </row>
    <row r="68" spans="2:14">
      <c r="B68" s="241"/>
      <c r="C68" s="155"/>
      <c r="D68" s="155"/>
      <c r="E68" s="240"/>
      <c r="F68" s="155"/>
      <c r="G68" s="155"/>
      <c r="H68" s="153"/>
      <c r="I68" s="153"/>
      <c r="J68" s="153"/>
      <c r="K68" s="155"/>
      <c r="L68" s="155"/>
      <c r="M68" s="155"/>
      <c r="N68" s="155"/>
    </row>
    <row r="69" spans="2:14">
      <c r="B69" s="241"/>
      <c r="C69" s="155"/>
      <c r="D69" s="155"/>
      <c r="E69" s="240"/>
      <c r="F69" s="155"/>
      <c r="G69" s="155"/>
      <c r="H69" s="153"/>
      <c r="I69" s="153"/>
      <c r="J69" s="153"/>
      <c r="K69" s="155"/>
      <c r="L69" s="155"/>
      <c r="M69" s="155"/>
      <c r="N69" s="155"/>
    </row>
    <row r="70" spans="2:14">
      <c r="B70" s="241"/>
      <c r="C70" s="155"/>
      <c r="D70" s="155"/>
      <c r="E70" s="240"/>
      <c r="F70" s="155"/>
      <c r="G70" s="155"/>
      <c r="H70" s="153"/>
      <c r="I70" s="153"/>
      <c r="J70" s="153"/>
      <c r="K70" s="155"/>
      <c r="L70" s="155"/>
      <c r="M70" s="155"/>
      <c r="N70" s="155"/>
    </row>
    <row r="71" spans="2:14">
      <c r="B71" s="241"/>
      <c r="C71" s="155"/>
      <c r="D71" s="155"/>
      <c r="E71" s="240"/>
      <c r="F71" s="155"/>
      <c r="G71" s="155"/>
      <c r="H71" s="153"/>
      <c r="I71" s="153"/>
      <c r="J71" s="153"/>
      <c r="K71" s="155"/>
      <c r="L71" s="155"/>
      <c r="M71" s="155"/>
      <c r="N71" s="155"/>
    </row>
    <row r="72" spans="2:14">
      <c r="B72" s="241"/>
      <c r="C72" s="155"/>
      <c r="D72" s="155"/>
      <c r="E72" s="240"/>
      <c r="F72" s="155"/>
      <c r="G72" s="155"/>
      <c r="H72" s="153"/>
      <c r="I72" s="153"/>
      <c r="J72" s="153"/>
      <c r="K72" s="155"/>
      <c r="L72" s="155"/>
      <c r="M72" s="155"/>
      <c r="N72" s="155"/>
    </row>
    <row r="73" spans="2:14">
      <c r="B73" s="241"/>
      <c r="C73" s="155"/>
      <c r="D73" s="155"/>
      <c r="E73" s="240"/>
      <c r="F73" s="155"/>
      <c r="G73" s="155"/>
      <c r="H73" s="153"/>
      <c r="I73" s="153"/>
      <c r="J73" s="153"/>
      <c r="K73" s="155"/>
      <c r="L73" s="155"/>
      <c r="M73" s="155"/>
      <c r="N73" s="155"/>
    </row>
    <row r="74" spans="2:14">
      <c r="B74" s="241"/>
      <c r="C74" s="155"/>
      <c r="D74" s="155"/>
      <c r="E74" s="240"/>
      <c r="F74" s="155"/>
      <c r="G74" s="155"/>
      <c r="H74" s="153"/>
      <c r="I74" s="153"/>
      <c r="J74" s="153"/>
      <c r="K74" s="155"/>
      <c r="L74" s="155"/>
      <c r="M74" s="155"/>
      <c r="N74" s="155"/>
    </row>
    <row r="75" spans="2:14">
      <c r="B75" s="241"/>
      <c r="C75" s="155"/>
      <c r="D75" s="155"/>
      <c r="E75" s="240"/>
      <c r="F75" s="155"/>
      <c r="G75" s="155"/>
      <c r="H75" s="153"/>
      <c r="I75" s="153"/>
      <c r="J75" s="153"/>
      <c r="K75" s="155"/>
      <c r="L75" s="155"/>
      <c r="M75" s="155"/>
      <c r="N75" s="155"/>
    </row>
    <row r="76" spans="2:14">
      <c r="B76" s="241"/>
      <c r="C76" s="155"/>
      <c r="D76" s="155"/>
      <c r="E76" s="240"/>
      <c r="F76" s="155"/>
      <c r="G76" s="155"/>
      <c r="H76" s="153"/>
      <c r="I76" s="153"/>
      <c r="J76" s="153"/>
      <c r="K76" s="155"/>
      <c r="L76" s="155"/>
      <c r="M76" s="155"/>
      <c r="N76" s="155"/>
    </row>
    <row r="77" spans="2:14">
      <c r="B77" s="241"/>
      <c r="C77" s="155"/>
      <c r="D77" s="155"/>
      <c r="E77" s="240"/>
      <c r="F77" s="155"/>
      <c r="G77" s="155"/>
      <c r="H77" s="153"/>
      <c r="I77" s="153"/>
      <c r="J77" s="153"/>
      <c r="K77" s="155"/>
      <c r="L77" s="155"/>
      <c r="M77" s="155"/>
      <c r="N77" s="155"/>
    </row>
    <row r="78" spans="2:14">
      <c r="B78" s="241"/>
      <c r="C78" s="155"/>
      <c r="D78" s="155"/>
      <c r="E78" s="240"/>
      <c r="F78" s="155"/>
      <c r="G78" s="155"/>
      <c r="H78" s="153"/>
      <c r="I78" s="153"/>
      <c r="J78" s="153"/>
      <c r="K78" s="155"/>
      <c r="L78" s="155"/>
      <c r="M78" s="155"/>
      <c r="N78" s="155"/>
    </row>
    <row r="79" spans="2:14">
      <c r="B79" s="241"/>
      <c r="C79" s="155"/>
      <c r="D79" s="155"/>
      <c r="E79" s="240"/>
      <c r="F79" s="155"/>
      <c r="G79" s="155"/>
      <c r="H79" s="153"/>
      <c r="I79" s="153"/>
      <c r="J79" s="153"/>
      <c r="K79" s="155"/>
      <c r="L79" s="155"/>
      <c r="M79" s="155"/>
      <c r="N79" s="155"/>
    </row>
    <row r="80" spans="2:14">
      <c r="B80" s="241"/>
      <c r="C80" s="155"/>
      <c r="D80" s="155"/>
      <c r="E80" s="240"/>
      <c r="F80" s="155"/>
      <c r="G80" s="155"/>
      <c r="H80" s="153"/>
      <c r="I80" s="153"/>
      <c r="J80" s="153"/>
      <c r="K80" s="155"/>
      <c r="L80" s="155"/>
      <c r="M80" s="155"/>
      <c r="N80" s="155"/>
    </row>
    <row r="81" spans="2:14">
      <c r="B81" s="241"/>
      <c r="C81" s="155"/>
      <c r="D81" s="155"/>
      <c r="E81" s="240"/>
      <c r="F81" s="155"/>
      <c r="G81" s="155"/>
      <c r="H81" s="153"/>
      <c r="I81" s="153"/>
      <c r="J81" s="153"/>
      <c r="K81" s="155"/>
      <c r="L81" s="155"/>
      <c r="M81" s="155"/>
      <c r="N81" s="155"/>
    </row>
    <row r="82" spans="2:14">
      <c r="B82" s="241"/>
      <c r="C82" s="155"/>
      <c r="D82" s="155"/>
      <c r="E82" s="240"/>
      <c r="F82" s="155"/>
      <c r="G82" s="155"/>
      <c r="H82" s="153"/>
      <c r="I82" s="153"/>
      <c r="J82" s="153"/>
      <c r="K82" s="155"/>
      <c r="L82" s="155"/>
      <c r="M82" s="155"/>
      <c r="N82" s="155"/>
    </row>
    <row r="83" spans="2:14">
      <c r="B83" s="241"/>
      <c r="C83" s="155"/>
      <c r="D83" s="155"/>
      <c r="E83" s="240"/>
      <c r="F83" s="155"/>
      <c r="G83" s="155"/>
      <c r="H83" s="153"/>
      <c r="I83" s="153"/>
      <c r="J83" s="153"/>
      <c r="K83" s="155"/>
      <c r="L83" s="155"/>
      <c r="M83" s="155"/>
      <c r="N83" s="155"/>
    </row>
    <row r="84" spans="2:14">
      <c r="B84" s="241"/>
      <c r="C84" s="155"/>
      <c r="D84" s="155"/>
      <c r="E84" s="240"/>
      <c r="F84" s="155"/>
      <c r="G84" s="155"/>
      <c r="H84" s="153"/>
      <c r="I84" s="153"/>
      <c r="J84" s="153"/>
      <c r="K84" s="155"/>
      <c r="L84" s="155"/>
      <c r="M84" s="155"/>
      <c r="N84" s="155"/>
    </row>
    <row r="85" spans="2:14">
      <c r="B85" s="241"/>
      <c r="C85" s="155"/>
      <c r="D85" s="155"/>
      <c r="E85" s="240"/>
      <c r="F85" s="155"/>
      <c r="G85" s="155"/>
      <c r="H85" s="153"/>
      <c r="I85" s="153"/>
      <c r="J85" s="153"/>
      <c r="K85" s="155"/>
      <c r="L85" s="155"/>
      <c r="M85" s="155"/>
      <c r="N85" s="155"/>
    </row>
    <row r="86" spans="2:14">
      <c r="B86" s="241"/>
      <c r="C86" s="155"/>
      <c r="D86" s="155"/>
      <c r="E86" s="240"/>
      <c r="F86" s="155"/>
      <c r="G86" s="155"/>
      <c r="H86" s="153"/>
      <c r="I86" s="153"/>
      <c r="J86" s="153"/>
      <c r="K86" s="155"/>
      <c r="L86" s="155"/>
      <c r="M86" s="155"/>
      <c r="N86" s="155"/>
    </row>
    <row r="87" spans="2:14">
      <c r="B87" s="241"/>
      <c r="C87" s="155"/>
      <c r="D87" s="155"/>
      <c r="E87" s="240"/>
      <c r="F87" s="155"/>
      <c r="G87" s="155"/>
      <c r="H87" s="153"/>
      <c r="I87" s="153"/>
      <c r="J87" s="153"/>
      <c r="K87" s="155"/>
      <c r="L87" s="155"/>
      <c r="M87" s="155"/>
      <c r="N87" s="155"/>
    </row>
    <row r="88" spans="2:14">
      <c r="B88" s="241"/>
      <c r="C88" s="155"/>
      <c r="D88" s="155"/>
      <c r="E88" s="240"/>
      <c r="F88" s="155"/>
      <c r="G88" s="155"/>
      <c r="H88" s="153"/>
      <c r="I88" s="153"/>
      <c r="J88" s="153"/>
      <c r="K88" s="155"/>
      <c r="L88" s="155"/>
      <c r="M88" s="155"/>
      <c r="N88" s="155"/>
    </row>
    <row r="89" spans="2:14">
      <c r="B89" s="241"/>
      <c r="C89" s="155"/>
      <c r="D89" s="155"/>
      <c r="E89" s="240"/>
      <c r="F89" s="155"/>
      <c r="G89" s="155"/>
      <c r="H89" s="153"/>
      <c r="I89" s="153"/>
      <c r="J89" s="153"/>
      <c r="K89" s="155"/>
      <c r="L89" s="155"/>
      <c r="M89" s="155"/>
      <c r="N89" s="155"/>
    </row>
    <row r="90" spans="2:14">
      <c r="B90" s="241"/>
      <c r="C90" s="155"/>
      <c r="D90" s="155"/>
      <c r="E90" s="240"/>
      <c r="F90" s="155"/>
      <c r="G90" s="155"/>
      <c r="H90" s="153"/>
      <c r="I90" s="153"/>
      <c r="J90" s="153"/>
      <c r="K90" s="155"/>
      <c r="L90" s="155"/>
      <c r="M90" s="155"/>
      <c r="N90" s="155"/>
    </row>
    <row r="91" spans="2:14">
      <c r="B91" s="241"/>
      <c r="C91" s="155"/>
      <c r="D91" s="155"/>
      <c r="E91" s="240"/>
      <c r="F91" s="155"/>
      <c r="G91" s="155"/>
      <c r="H91" s="153"/>
      <c r="I91" s="153"/>
      <c r="J91" s="153"/>
      <c r="K91" s="155"/>
      <c r="L91" s="155"/>
      <c r="M91" s="155"/>
      <c r="N91" s="155"/>
    </row>
    <row r="92" spans="2:14">
      <c r="B92" s="241"/>
      <c r="C92" s="155"/>
      <c r="D92" s="155"/>
      <c r="E92" s="240"/>
      <c r="F92" s="155"/>
      <c r="G92" s="155"/>
      <c r="H92" s="153"/>
      <c r="I92" s="153"/>
      <c r="J92" s="153"/>
      <c r="K92" s="155"/>
      <c r="L92" s="155"/>
      <c r="M92" s="155"/>
      <c r="N92" s="155"/>
    </row>
    <row r="93" spans="2:14">
      <c r="B93" s="241"/>
      <c r="C93" s="155"/>
      <c r="D93" s="155"/>
      <c r="E93" s="240"/>
      <c r="F93" s="155"/>
      <c r="G93" s="155"/>
      <c r="H93" s="153"/>
      <c r="I93" s="153"/>
      <c r="J93" s="153"/>
      <c r="K93" s="155"/>
      <c r="L93" s="155"/>
      <c r="M93" s="155"/>
      <c r="N93" s="155"/>
    </row>
    <row r="94" spans="2:14">
      <c r="B94" s="241"/>
      <c r="C94" s="155"/>
      <c r="D94" s="155"/>
      <c r="E94" s="240"/>
      <c r="F94" s="155"/>
      <c r="G94" s="155"/>
      <c r="H94" s="153"/>
      <c r="I94" s="153"/>
      <c r="J94" s="153"/>
      <c r="K94" s="155"/>
      <c r="L94" s="155"/>
      <c r="M94" s="155"/>
      <c r="N94" s="155"/>
    </row>
    <row r="95" spans="2:14">
      <c r="B95" s="241"/>
      <c r="C95" s="155"/>
      <c r="D95" s="155"/>
      <c r="E95" s="240"/>
      <c r="F95" s="155"/>
      <c r="G95" s="155"/>
      <c r="H95" s="153"/>
      <c r="I95" s="153"/>
      <c r="J95" s="153"/>
      <c r="K95" s="155"/>
      <c r="L95" s="155"/>
      <c r="M95" s="155"/>
      <c r="N95" s="155"/>
    </row>
    <row r="96" spans="2:14">
      <c r="B96" s="241"/>
      <c r="C96" s="155"/>
      <c r="D96" s="155"/>
      <c r="E96" s="240"/>
      <c r="F96" s="155"/>
      <c r="G96" s="155"/>
      <c r="H96" s="153"/>
      <c r="I96" s="153"/>
      <c r="J96" s="153"/>
      <c r="K96" s="155"/>
      <c r="L96" s="155"/>
      <c r="M96" s="155"/>
      <c r="N96" s="155"/>
    </row>
    <row r="97" spans="1:15">
      <c r="B97" s="241"/>
      <c r="C97" s="155"/>
      <c r="D97" s="155"/>
      <c r="E97" s="240"/>
      <c r="F97" s="155"/>
      <c r="G97" s="155"/>
      <c r="H97" s="153"/>
      <c r="I97" s="153"/>
      <c r="J97" s="153"/>
      <c r="K97" s="155"/>
      <c r="L97" s="155"/>
      <c r="M97" s="155"/>
      <c r="N97" s="155"/>
    </row>
    <row r="98" spans="1:15">
      <c r="A98" s="263"/>
      <c r="B98" s="264"/>
      <c r="C98" s="265"/>
      <c r="D98" s="265"/>
      <c r="E98" s="266"/>
      <c r="F98" s="265"/>
      <c r="G98" s="265"/>
      <c r="H98" s="267"/>
      <c r="I98" s="267"/>
      <c r="J98" s="267"/>
      <c r="K98" s="265"/>
      <c r="L98" s="265"/>
      <c r="M98" s="265"/>
      <c r="N98" s="265"/>
      <c r="O98" s="263"/>
    </row>
    <row r="99" spans="1:15">
      <c r="A99" s="263"/>
      <c r="B99" s="264"/>
      <c r="C99" s="265"/>
      <c r="D99" s="265"/>
      <c r="E99" s="266"/>
      <c r="F99" s="265"/>
      <c r="G99" s="265"/>
      <c r="H99" s="267"/>
      <c r="I99" s="267"/>
      <c r="J99" s="267"/>
      <c r="K99" s="265"/>
      <c r="L99" s="265"/>
      <c r="M99" s="265"/>
      <c r="N99" s="265"/>
      <c r="O99" s="263"/>
    </row>
    <row r="100" spans="1:15">
      <c r="A100" s="263"/>
      <c r="B100" s="264"/>
      <c r="C100" s="265"/>
      <c r="D100" s="265"/>
      <c r="E100" s="266"/>
      <c r="F100" s="265"/>
      <c r="G100" s="265"/>
      <c r="H100" s="267"/>
      <c r="I100" s="267"/>
      <c r="J100" s="267"/>
      <c r="K100" s="265"/>
      <c r="L100" s="265"/>
      <c r="M100" s="265"/>
      <c r="N100" s="265"/>
      <c r="O100" s="263"/>
    </row>
    <row r="101" spans="1:15">
      <c r="A101" s="263"/>
      <c r="B101" s="264"/>
      <c r="C101" s="265"/>
      <c r="D101" s="265"/>
      <c r="E101" s="266"/>
      <c r="F101" s="265"/>
      <c r="G101" s="265"/>
      <c r="H101" s="267"/>
      <c r="I101" s="267"/>
      <c r="J101" s="267"/>
      <c r="K101" s="265"/>
      <c r="L101" s="265"/>
      <c r="M101" s="265"/>
      <c r="N101" s="265"/>
      <c r="O101" s="263"/>
    </row>
    <row r="102" spans="1:15">
      <c r="A102" s="263"/>
      <c r="B102" s="268"/>
      <c r="C102" s="269"/>
      <c r="D102" s="270"/>
      <c r="E102" s="269"/>
      <c r="F102" s="271"/>
      <c r="G102" s="271"/>
      <c r="H102" s="272"/>
      <c r="I102" s="272"/>
      <c r="J102" s="272"/>
      <c r="K102" s="271"/>
      <c r="L102" s="271"/>
      <c r="M102" s="271"/>
      <c r="N102" s="271"/>
      <c r="O102" s="263"/>
    </row>
    <row r="103" spans="1:15">
      <c r="A103" s="263"/>
      <c r="B103" s="271"/>
      <c r="C103" s="271"/>
      <c r="D103" s="271"/>
      <c r="E103" s="269"/>
      <c r="F103" s="271"/>
      <c r="G103" s="271"/>
      <c r="H103" s="272"/>
      <c r="I103" s="272"/>
      <c r="J103" s="272"/>
      <c r="K103" s="271"/>
      <c r="L103" s="271"/>
      <c r="M103" s="271"/>
      <c r="N103" s="271"/>
      <c r="O103" s="263"/>
    </row>
    <row r="104" spans="1:15">
      <c r="A104" s="263"/>
      <c r="B104" s="271"/>
      <c r="C104" s="271"/>
      <c r="D104" s="271"/>
      <c r="E104" s="269"/>
      <c r="F104" s="271"/>
      <c r="G104" s="271"/>
      <c r="H104" s="272"/>
      <c r="I104" s="272"/>
      <c r="J104" s="272"/>
      <c r="K104" s="271"/>
      <c r="L104" s="271"/>
      <c r="M104" s="271"/>
      <c r="N104" s="271"/>
      <c r="O104" s="263"/>
    </row>
    <row r="105" spans="1:15">
      <c r="A105" s="263"/>
      <c r="B105" s="271"/>
      <c r="C105" s="271"/>
      <c r="D105" s="271"/>
      <c r="E105" s="269"/>
      <c r="F105" s="271"/>
      <c r="G105" s="271"/>
      <c r="H105" s="272"/>
      <c r="I105" s="272"/>
      <c r="J105" s="272"/>
      <c r="K105" s="271"/>
      <c r="L105" s="271"/>
      <c r="M105" s="271"/>
      <c r="N105" s="271"/>
      <c r="O105" s="263"/>
    </row>
    <row r="106" spans="1:15">
      <c r="A106" s="263"/>
      <c r="B106" s="271"/>
      <c r="C106" s="271"/>
      <c r="D106" s="271"/>
      <c r="E106" s="269"/>
      <c r="F106" s="271"/>
      <c r="G106" s="271"/>
      <c r="H106" s="272"/>
      <c r="I106" s="272"/>
      <c r="J106" s="272"/>
      <c r="K106" s="271"/>
      <c r="L106" s="271"/>
      <c r="M106" s="271"/>
      <c r="N106" s="271"/>
      <c r="O106" s="263"/>
    </row>
    <row r="107" spans="1:15">
      <c r="A107" s="263"/>
      <c r="B107" s="273"/>
      <c r="C107" s="273"/>
      <c r="D107" s="271"/>
      <c r="E107" s="269"/>
      <c r="F107" s="271"/>
      <c r="G107" s="271"/>
      <c r="H107" s="272"/>
      <c r="I107" s="272"/>
      <c r="J107" s="272"/>
      <c r="K107" s="271"/>
      <c r="L107" s="271"/>
      <c r="M107" s="271"/>
      <c r="N107" s="271"/>
      <c r="O107" s="263"/>
    </row>
    <row r="108" spans="1:15">
      <c r="B108" s="150"/>
      <c r="C108" s="150"/>
      <c r="D108" s="243"/>
    </row>
    <row r="109" spans="1:15">
      <c r="B109" s="150"/>
      <c r="C109" s="150"/>
      <c r="D109" s="243"/>
    </row>
    <row r="110" spans="1:15">
      <c r="B110" s="150"/>
      <c r="C110" s="150"/>
      <c r="D110" s="243"/>
    </row>
    <row r="111" spans="1:15">
      <c r="C111" s="225"/>
      <c r="D111" s="244"/>
    </row>
    <row r="112" spans="1:15">
      <c r="C112" s="225"/>
      <c r="D112" s="244"/>
    </row>
    <row r="113" spans="3:4" s="150" customFormat="1">
      <c r="C113" s="225"/>
      <c r="D113" s="244"/>
    </row>
    <row r="114" spans="3:4" s="150" customFormat="1">
      <c r="C114" s="225"/>
      <c r="D114" s="244"/>
    </row>
    <row r="115" spans="3:4" s="150" customFormat="1">
      <c r="C115" s="225"/>
      <c r="D115" s="244"/>
    </row>
    <row r="116" spans="3:4" s="150" customFormat="1">
      <c r="C116" s="225"/>
      <c r="D116" s="244"/>
    </row>
    <row r="117" spans="3:4" s="150" customFormat="1">
      <c r="C117" s="225"/>
      <c r="D117" s="244"/>
    </row>
    <row r="118" spans="3:4" s="150" customFormat="1">
      <c r="C118" s="225"/>
      <c r="D118" s="244"/>
    </row>
    <row r="119" spans="3:4" s="150" customFormat="1">
      <c r="C119" s="225"/>
      <c r="D119" s="244"/>
    </row>
    <row r="120" spans="3:4" s="150" customFormat="1">
      <c r="C120" s="225"/>
      <c r="D120" s="244"/>
    </row>
    <row r="121" spans="3:4" s="150" customFormat="1">
      <c r="C121" s="225"/>
      <c r="D121" s="244"/>
    </row>
    <row r="122" spans="3:4" s="150" customFormat="1">
      <c r="C122" s="225"/>
      <c r="D122" s="244"/>
    </row>
    <row r="123" spans="3:4" s="150" customFormat="1">
      <c r="C123" s="225"/>
      <c r="D123" s="244"/>
    </row>
    <row r="124" spans="3:4" s="150" customFormat="1">
      <c r="C124" s="225"/>
      <c r="D124" s="244"/>
    </row>
    <row r="125" spans="3:4" s="150" customFormat="1">
      <c r="C125" s="225"/>
      <c r="D125" s="244"/>
    </row>
    <row r="126" spans="3:4" s="150" customFormat="1">
      <c r="C126" s="225"/>
      <c r="D126" s="244"/>
    </row>
    <row r="127" spans="3:4" s="150" customFormat="1">
      <c r="C127" s="225"/>
      <c r="D127" s="244"/>
    </row>
    <row r="128" spans="3:4" s="150" customFormat="1">
      <c r="C128" s="225"/>
      <c r="D128" s="244"/>
    </row>
    <row r="129" spans="3:4" s="150" customFormat="1">
      <c r="C129" s="225"/>
      <c r="D129" s="244"/>
    </row>
    <row r="130" spans="3:4" s="150" customFormat="1">
      <c r="C130" s="225"/>
      <c r="D130" s="244"/>
    </row>
    <row r="131" spans="3:4" s="150" customFormat="1">
      <c r="C131" s="225"/>
      <c r="D131" s="244"/>
    </row>
    <row r="132" spans="3:4" s="150" customFormat="1">
      <c r="C132" s="225"/>
      <c r="D132" s="244"/>
    </row>
    <row r="133" spans="3:4" s="150" customFormat="1">
      <c r="C133" s="225"/>
      <c r="D133" s="244"/>
    </row>
    <row r="134" spans="3:4" s="150" customFormat="1">
      <c r="C134" s="225"/>
      <c r="D134" s="244"/>
    </row>
    <row r="135" spans="3:4" s="150" customFormat="1">
      <c r="C135" s="225"/>
      <c r="D135" s="244"/>
    </row>
    <row r="136" spans="3:4" s="150" customFormat="1">
      <c r="C136" s="225"/>
      <c r="D136" s="244"/>
    </row>
    <row r="137" spans="3:4" s="150" customFormat="1">
      <c r="C137" s="225"/>
      <c r="D137" s="244"/>
    </row>
    <row r="138" spans="3:4" s="150" customFormat="1">
      <c r="C138" s="225"/>
      <c r="D138" s="244"/>
    </row>
    <row r="139" spans="3:4" s="150" customFormat="1">
      <c r="C139" s="225"/>
      <c r="D139" s="244"/>
    </row>
    <row r="140" spans="3:4" s="150" customFormat="1">
      <c r="C140" s="225"/>
      <c r="D140" s="244"/>
    </row>
    <row r="141" spans="3:4" s="150" customFormat="1">
      <c r="C141" s="225"/>
      <c r="D141" s="244"/>
    </row>
    <row r="142" spans="3:4" s="150" customFormat="1">
      <c r="C142" s="225"/>
      <c r="D142" s="244"/>
    </row>
    <row r="143" spans="3:4" s="150" customFormat="1">
      <c r="C143" s="225"/>
      <c r="D143" s="244"/>
    </row>
    <row r="144" spans="3:4" s="150" customFormat="1">
      <c r="C144" s="225"/>
      <c r="D144" s="244"/>
    </row>
    <row r="145" spans="3:4" s="150" customFormat="1">
      <c r="C145" s="225"/>
      <c r="D145" s="244"/>
    </row>
    <row r="146" spans="3:4" s="150" customFormat="1">
      <c r="C146" s="225"/>
      <c r="D146" s="244"/>
    </row>
    <row r="147" spans="3:4" s="150" customFormat="1">
      <c r="C147" s="225"/>
      <c r="D147" s="244"/>
    </row>
    <row r="148" spans="3:4" s="150" customFormat="1">
      <c r="C148" s="225"/>
      <c r="D148" s="244"/>
    </row>
    <row r="149" spans="3:4" s="150" customFormat="1">
      <c r="C149" s="225"/>
      <c r="D149" s="244"/>
    </row>
    <row r="150" spans="3:4" s="150" customFormat="1">
      <c r="C150" s="225"/>
      <c r="D150" s="244"/>
    </row>
    <row r="151" spans="3:4" s="150" customFormat="1">
      <c r="C151" s="225"/>
      <c r="D151" s="244"/>
    </row>
    <row r="152" spans="3:4" s="150" customFormat="1">
      <c r="C152" s="225"/>
      <c r="D152" s="244"/>
    </row>
    <row r="153" spans="3:4" s="150" customFormat="1">
      <c r="C153" s="225"/>
      <c r="D153" s="244"/>
    </row>
    <row r="154" spans="3:4" s="150" customFormat="1">
      <c r="C154" s="225"/>
      <c r="D154" s="244"/>
    </row>
    <row r="155" spans="3:4" s="150" customFormat="1">
      <c r="C155" s="225"/>
      <c r="D155" s="244"/>
    </row>
    <row r="156" spans="3:4" s="150" customFormat="1">
      <c r="C156" s="225"/>
      <c r="D156" s="244"/>
    </row>
    <row r="157" spans="3:4" s="150" customFormat="1">
      <c r="C157" s="225"/>
      <c r="D157" s="244"/>
    </row>
    <row r="158" spans="3:4" s="150" customFormat="1">
      <c r="C158" s="225"/>
      <c r="D158" s="244"/>
    </row>
    <row r="159" spans="3:4" s="150" customFormat="1">
      <c r="C159" s="225"/>
      <c r="D159" s="244"/>
    </row>
    <row r="160" spans="3:4" s="150" customFormat="1">
      <c r="C160" s="225"/>
      <c r="D160" s="244"/>
    </row>
    <row r="161" spans="3:4" s="150" customFormat="1">
      <c r="C161" s="225"/>
      <c r="D161" s="244"/>
    </row>
    <row r="162" spans="3:4" s="150" customFormat="1">
      <c r="C162" s="225"/>
      <c r="D162" s="244"/>
    </row>
    <row r="163" spans="3:4" s="150" customFormat="1">
      <c r="C163" s="225"/>
      <c r="D163" s="244"/>
    </row>
    <row r="164" spans="3:4" s="150" customFormat="1">
      <c r="C164" s="225"/>
      <c r="D164" s="244"/>
    </row>
    <row r="165" spans="3:4" s="150" customFormat="1">
      <c r="C165" s="225"/>
      <c r="D165" s="244"/>
    </row>
    <row r="166" spans="3:4" s="150" customFormat="1">
      <c r="C166" s="225"/>
      <c r="D166" s="244"/>
    </row>
    <row r="167" spans="3:4" s="150" customFormat="1">
      <c r="C167" s="225"/>
      <c r="D167" s="244"/>
    </row>
    <row r="168" spans="3:4" s="150" customFormat="1">
      <c r="C168" s="225"/>
      <c r="D168" s="244"/>
    </row>
    <row r="169" spans="3:4" s="150" customFormat="1">
      <c r="C169" s="225"/>
      <c r="D169" s="244"/>
    </row>
    <row r="170" spans="3:4" s="150" customFormat="1">
      <c r="C170" s="225"/>
      <c r="D170" s="244"/>
    </row>
    <row r="171" spans="3:4" s="150" customFormat="1">
      <c r="C171" s="225"/>
      <c r="D171" s="244"/>
    </row>
    <row r="172" spans="3:4" s="150" customFormat="1">
      <c r="C172" s="225"/>
      <c r="D172" s="244"/>
    </row>
    <row r="173" spans="3:4" s="150" customFormat="1">
      <c r="C173" s="225"/>
      <c r="D173" s="244"/>
    </row>
    <row r="174" spans="3:4" s="150" customFormat="1">
      <c r="C174" s="225"/>
      <c r="D174" s="244"/>
    </row>
    <row r="175" spans="3:4" s="150" customFormat="1">
      <c r="C175" s="225"/>
      <c r="D175" s="244"/>
    </row>
    <row r="176" spans="3:4" s="150" customFormat="1">
      <c r="C176" s="225"/>
      <c r="D176" s="244"/>
    </row>
    <row r="177" spans="3:4" s="150" customFormat="1">
      <c r="C177" s="225"/>
      <c r="D177" s="244"/>
    </row>
    <row r="178" spans="3:4" s="150" customFormat="1">
      <c r="C178" s="225"/>
      <c r="D178" s="244"/>
    </row>
    <row r="179" spans="3:4" s="150" customFormat="1">
      <c r="C179" s="225"/>
      <c r="D179" s="244"/>
    </row>
    <row r="180" spans="3:4" s="150" customFormat="1">
      <c r="C180" s="225"/>
      <c r="D180" s="244"/>
    </row>
    <row r="181" spans="3:4" s="150" customFormat="1">
      <c r="C181" s="225"/>
      <c r="D181" s="244"/>
    </row>
    <row r="182" spans="3:4" s="150" customFormat="1">
      <c r="C182" s="225"/>
      <c r="D182" s="244"/>
    </row>
    <row r="183" spans="3:4" s="150" customFormat="1">
      <c r="C183" s="225"/>
      <c r="D183" s="244"/>
    </row>
    <row r="184" spans="3:4" s="150" customFormat="1">
      <c r="C184" s="225"/>
      <c r="D184" s="244"/>
    </row>
    <row r="185" spans="3:4" s="150" customFormat="1">
      <c r="C185" s="225"/>
      <c r="D185" s="244"/>
    </row>
    <row r="186" spans="3:4" s="150" customFormat="1">
      <c r="C186" s="225"/>
      <c r="D186" s="244"/>
    </row>
    <row r="187" spans="3:4" s="150" customFormat="1">
      <c r="C187" s="225"/>
      <c r="D187" s="244"/>
    </row>
    <row r="188" spans="3:4" s="150" customFormat="1">
      <c r="C188" s="225"/>
      <c r="D188" s="244"/>
    </row>
    <row r="189" spans="3:4" s="150" customFormat="1">
      <c r="C189" s="225"/>
      <c r="D189" s="244"/>
    </row>
    <row r="190" spans="3:4" s="150" customFormat="1">
      <c r="C190" s="225"/>
      <c r="D190" s="244"/>
    </row>
    <row r="191" spans="3:4" s="150" customFormat="1">
      <c r="C191" s="225"/>
      <c r="D191" s="244"/>
    </row>
    <row r="192" spans="3:4" s="150" customFormat="1">
      <c r="C192" s="225"/>
      <c r="D192" s="244"/>
    </row>
    <row r="193" spans="3:4" s="150" customFormat="1">
      <c r="C193" s="225"/>
      <c r="D193" s="244"/>
    </row>
    <row r="194" spans="3:4" s="150" customFormat="1">
      <c r="C194" s="225"/>
      <c r="D194" s="244"/>
    </row>
    <row r="195" spans="3:4" s="150" customFormat="1">
      <c r="C195" s="225"/>
      <c r="D195" s="244"/>
    </row>
    <row r="196" spans="3:4" s="150" customFormat="1">
      <c r="C196" s="225"/>
      <c r="D196" s="244"/>
    </row>
    <row r="197" spans="3:4" s="150" customFormat="1">
      <c r="C197" s="225"/>
      <c r="D197" s="244"/>
    </row>
    <row r="198" spans="3:4" s="150" customFormat="1">
      <c r="C198" s="225"/>
      <c r="D198" s="244"/>
    </row>
    <row r="199" spans="3:4" s="150" customFormat="1">
      <c r="C199" s="225"/>
      <c r="D199" s="244"/>
    </row>
    <row r="200" spans="3:4" s="150" customFormat="1">
      <c r="C200" s="225"/>
      <c r="D200" s="244"/>
    </row>
    <row r="201" spans="3:4" s="150" customFormat="1">
      <c r="C201" s="225"/>
      <c r="D201" s="244"/>
    </row>
    <row r="202" spans="3:4" s="150" customFormat="1">
      <c r="C202" s="225"/>
      <c r="D202" s="244"/>
    </row>
    <row r="203" spans="3:4" s="150" customFormat="1">
      <c r="C203" s="225"/>
      <c r="D203" s="244"/>
    </row>
    <row r="204" spans="3:4" s="150" customFormat="1">
      <c r="C204" s="225"/>
      <c r="D204" s="244"/>
    </row>
    <row r="205" spans="3:4" s="150" customFormat="1">
      <c r="C205" s="225"/>
      <c r="D205" s="244"/>
    </row>
    <row r="206" spans="3:4" s="150" customFormat="1">
      <c r="C206" s="225"/>
      <c r="D206" s="244"/>
    </row>
    <row r="207" spans="3:4" s="150" customFormat="1">
      <c r="C207" s="225"/>
      <c r="D207" s="244"/>
    </row>
    <row r="208" spans="3:4" s="150" customFormat="1">
      <c r="C208" s="225"/>
      <c r="D208" s="244"/>
    </row>
    <row r="209" spans="3:4" s="150" customFormat="1">
      <c r="C209" s="225"/>
      <c r="D209" s="244"/>
    </row>
    <row r="210" spans="3:4" s="150" customFormat="1">
      <c r="C210" s="225"/>
      <c r="D210" s="244"/>
    </row>
    <row r="211" spans="3:4" s="150" customFormat="1">
      <c r="C211" s="225"/>
      <c r="D211" s="244"/>
    </row>
    <row r="212" spans="3:4" s="150" customFormat="1">
      <c r="C212" s="225"/>
      <c r="D212" s="244"/>
    </row>
    <row r="213" spans="3:4" s="150" customFormat="1">
      <c r="C213" s="225"/>
      <c r="D213" s="244"/>
    </row>
    <row r="214" spans="3:4" s="150" customFormat="1">
      <c r="C214" s="225"/>
      <c r="D214" s="244"/>
    </row>
    <row r="215" spans="3:4" s="150" customFormat="1">
      <c r="C215" s="225"/>
      <c r="D215" s="244"/>
    </row>
    <row r="216" spans="3:4" s="150" customFormat="1">
      <c r="C216" s="225"/>
      <c r="D216" s="244"/>
    </row>
    <row r="217" spans="3:4" s="150" customFormat="1">
      <c r="C217" s="225"/>
      <c r="D217" s="244"/>
    </row>
    <row r="218" spans="3:4" s="150" customFormat="1">
      <c r="C218" s="225"/>
      <c r="D218" s="244"/>
    </row>
    <row r="219" spans="3:4" s="150" customFormat="1">
      <c r="C219" s="225"/>
      <c r="D219" s="244"/>
    </row>
    <row r="220" spans="3:4" s="150" customFormat="1">
      <c r="C220" s="225"/>
      <c r="D220" s="244"/>
    </row>
    <row r="221" spans="3:4" s="150" customFormat="1">
      <c r="C221" s="225"/>
      <c r="D221" s="244"/>
    </row>
    <row r="222" spans="3:4" s="150" customFormat="1">
      <c r="C222" s="225"/>
      <c r="D222" s="244"/>
    </row>
    <row r="223" spans="3:4" s="150" customFormat="1">
      <c r="C223" s="225"/>
      <c r="D223" s="244"/>
    </row>
    <row r="224" spans="3:4" s="150" customFormat="1">
      <c r="C224" s="225"/>
      <c r="D224" s="244"/>
    </row>
    <row r="225" spans="3:4" s="150" customFormat="1">
      <c r="C225" s="225"/>
      <c r="D225" s="244"/>
    </row>
    <row r="226" spans="3:4" s="150" customFormat="1">
      <c r="C226" s="225"/>
      <c r="D226" s="244"/>
    </row>
    <row r="227" spans="3:4" s="150" customFormat="1">
      <c r="C227" s="225"/>
      <c r="D227" s="244"/>
    </row>
    <row r="228" spans="3:4" s="150" customFormat="1">
      <c r="C228" s="225"/>
      <c r="D228" s="244"/>
    </row>
    <row r="229" spans="3:4" s="150" customFormat="1">
      <c r="C229" s="225"/>
      <c r="D229" s="244"/>
    </row>
    <row r="230" spans="3:4" s="150" customFormat="1">
      <c r="C230" s="225"/>
      <c r="D230" s="244"/>
    </row>
    <row r="231" spans="3:4" s="150" customFormat="1">
      <c r="C231" s="225"/>
      <c r="D231" s="244"/>
    </row>
    <row r="232" spans="3:4" s="150" customFormat="1">
      <c r="C232" s="225"/>
      <c r="D232" s="244"/>
    </row>
    <row r="233" spans="3:4" s="150" customFormat="1">
      <c r="C233" s="225"/>
      <c r="D233" s="244"/>
    </row>
    <row r="234" spans="3:4" s="150" customFormat="1">
      <c r="C234" s="225"/>
      <c r="D234" s="244"/>
    </row>
    <row r="235" spans="3:4" s="150" customFormat="1">
      <c r="C235" s="225"/>
      <c r="D235" s="244"/>
    </row>
    <row r="236" spans="3:4" s="150" customFormat="1">
      <c r="C236" s="225"/>
      <c r="D236" s="244"/>
    </row>
    <row r="237" spans="3:4" s="150" customFormat="1">
      <c r="C237" s="225"/>
      <c r="D237" s="244"/>
    </row>
    <row r="238" spans="3:4" s="150" customFormat="1">
      <c r="C238" s="225"/>
      <c r="D238" s="244"/>
    </row>
    <row r="239" spans="3:4" s="150" customFormat="1">
      <c r="C239" s="225"/>
      <c r="D239" s="244"/>
    </row>
    <row r="240" spans="3:4" s="150" customFormat="1">
      <c r="C240" s="225"/>
      <c r="D240" s="244"/>
    </row>
    <row r="241" spans="3:4" s="150" customFormat="1">
      <c r="C241" s="225"/>
      <c r="D241" s="244"/>
    </row>
    <row r="242" spans="3:4" s="150" customFormat="1">
      <c r="C242" s="225"/>
      <c r="D242" s="244"/>
    </row>
    <row r="243" spans="3:4" s="150" customFormat="1">
      <c r="C243" s="225"/>
      <c r="D243" s="244"/>
    </row>
    <row r="244" spans="3:4" s="150" customFormat="1">
      <c r="C244" s="225"/>
      <c r="D244" s="244"/>
    </row>
    <row r="245" spans="3:4" s="150" customFormat="1">
      <c r="C245" s="225"/>
      <c r="D245" s="244"/>
    </row>
    <row r="246" spans="3:4" s="150" customFormat="1">
      <c r="C246" s="225"/>
      <c r="D246" s="244"/>
    </row>
    <row r="247" spans="3:4" s="150" customFormat="1">
      <c r="C247" s="225"/>
      <c r="D247" s="244"/>
    </row>
    <row r="248" spans="3:4" s="150" customFormat="1">
      <c r="C248" s="225"/>
      <c r="D248" s="244"/>
    </row>
    <row r="249" spans="3:4" s="150" customFormat="1">
      <c r="C249" s="225"/>
      <c r="D249" s="244"/>
    </row>
    <row r="250" spans="3:4" s="150" customFormat="1">
      <c r="C250" s="225"/>
      <c r="D250" s="244"/>
    </row>
    <row r="251" spans="3:4" s="150" customFormat="1">
      <c r="C251" s="225"/>
      <c r="D251" s="244"/>
    </row>
    <row r="252" spans="3:4" s="150" customFormat="1">
      <c r="C252" s="225"/>
      <c r="D252" s="244"/>
    </row>
    <row r="253" spans="3:4" s="150" customFormat="1">
      <c r="C253" s="225"/>
      <c r="D253" s="244"/>
    </row>
    <row r="254" spans="3:4" s="150" customFormat="1">
      <c r="C254" s="225"/>
      <c r="D254" s="244"/>
    </row>
    <row r="255" spans="3:4" s="150" customFormat="1">
      <c r="C255" s="225"/>
      <c r="D255" s="244"/>
    </row>
    <row r="256" spans="3:4" s="150" customFormat="1">
      <c r="C256" s="225"/>
      <c r="D256" s="244"/>
    </row>
    <row r="257" spans="3:4" s="150" customFormat="1">
      <c r="C257" s="225"/>
      <c r="D257" s="244"/>
    </row>
    <row r="258" spans="3:4" s="150" customFormat="1">
      <c r="C258" s="225"/>
      <c r="D258" s="244"/>
    </row>
    <row r="259" spans="3:4" s="150" customFormat="1">
      <c r="C259" s="225"/>
      <c r="D259" s="244"/>
    </row>
    <row r="260" spans="3:4" s="150" customFormat="1">
      <c r="C260" s="225"/>
      <c r="D260" s="244"/>
    </row>
    <row r="261" spans="3:4" s="150" customFormat="1">
      <c r="C261" s="225"/>
      <c r="D261" s="244"/>
    </row>
    <row r="262" spans="3:4" s="150" customFormat="1">
      <c r="C262" s="225"/>
      <c r="D262" s="244"/>
    </row>
    <row r="263" spans="3:4" s="150" customFormat="1">
      <c r="C263" s="225"/>
      <c r="D263" s="244"/>
    </row>
    <row r="264" spans="3:4" s="150" customFormat="1">
      <c r="C264" s="225"/>
      <c r="D264" s="244"/>
    </row>
    <row r="265" spans="3:4" s="150" customFormat="1">
      <c r="C265" s="225"/>
      <c r="D265" s="244"/>
    </row>
    <row r="266" spans="3:4" s="150" customFormat="1">
      <c r="C266" s="225"/>
      <c r="D266" s="244"/>
    </row>
    <row r="267" spans="3:4" s="150" customFormat="1">
      <c r="C267" s="225"/>
      <c r="D267" s="244"/>
    </row>
    <row r="268" spans="3:4" s="150" customFormat="1">
      <c r="C268" s="225"/>
      <c r="D268" s="244"/>
    </row>
    <row r="269" spans="3:4" s="150" customFormat="1">
      <c r="C269" s="225"/>
      <c r="D269" s="244"/>
    </row>
    <row r="270" spans="3:4" s="150" customFormat="1">
      <c r="C270" s="225"/>
      <c r="D270" s="244"/>
    </row>
    <row r="271" spans="3:4" s="150" customFormat="1">
      <c r="C271" s="225"/>
      <c r="D271" s="244"/>
    </row>
    <row r="272" spans="3:4" s="150" customFormat="1">
      <c r="C272" s="225"/>
      <c r="D272" s="244"/>
    </row>
    <row r="273" spans="3:4" s="150" customFormat="1">
      <c r="C273" s="225"/>
      <c r="D273" s="244"/>
    </row>
    <row r="274" spans="3:4" s="150" customFormat="1">
      <c r="C274" s="225"/>
      <c r="D274" s="244"/>
    </row>
    <row r="275" spans="3:4" s="150" customFormat="1">
      <c r="C275" s="225"/>
      <c r="D275" s="244"/>
    </row>
    <row r="276" spans="3:4" s="150" customFormat="1">
      <c r="C276" s="225"/>
      <c r="D276" s="244"/>
    </row>
    <row r="277" spans="3:4" s="150" customFormat="1">
      <c r="C277" s="225"/>
      <c r="D277" s="244"/>
    </row>
    <row r="278" spans="3:4" s="150" customFormat="1">
      <c r="C278" s="225"/>
      <c r="D278" s="244"/>
    </row>
    <row r="279" spans="3:4" s="150" customFormat="1">
      <c r="C279" s="225"/>
      <c r="D279" s="244"/>
    </row>
    <row r="280" spans="3:4" s="150" customFormat="1">
      <c r="C280" s="225"/>
      <c r="D280" s="244"/>
    </row>
    <row r="281" spans="3:4" s="150" customFormat="1">
      <c r="C281" s="225"/>
      <c r="D281" s="244"/>
    </row>
    <row r="282" spans="3:4" s="150" customFormat="1">
      <c r="C282" s="225"/>
      <c r="D282" s="244"/>
    </row>
    <row r="283" spans="3:4" s="150" customFormat="1">
      <c r="C283" s="225"/>
      <c r="D283" s="244"/>
    </row>
    <row r="284" spans="3:4" s="150" customFormat="1">
      <c r="C284" s="225"/>
      <c r="D284" s="244"/>
    </row>
    <row r="285" spans="3:4" s="150" customFormat="1">
      <c r="C285" s="225"/>
      <c r="D285" s="244"/>
    </row>
    <row r="286" spans="3:4" s="150" customFormat="1">
      <c r="C286" s="225"/>
      <c r="D286" s="244"/>
    </row>
    <row r="287" spans="3:4" s="150" customFormat="1">
      <c r="C287" s="225"/>
      <c r="D287" s="244"/>
    </row>
    <row r="288" spans="3:4" s="150" customFormat="1">
      <c r="C288" s="225"/>
      <c r="D288" s="244"/>
    </row>
    <row r="289" spans="3:4" s="150" customFormat="1">
      <c r="C289" s="225"/>
      <c r="D289" s="244"/>
    </row>
    <row r="290" spans="3:4" s="150" customFormat="1">
      <c r="C290" s="225"/>
      <c r="D290" s="244"/>
    </row>
    <row r="291" spans="3:4" s="150" customFormat="1">
      <c r="C291" s="225"/>
      <c r="D291" s="244"/>
    </row>
    <row r="292" spans="3:4" s="150" customFormat="1">
      <c r="C292" s="225"/>
      <c r="D292" s="244"/>
    </row>
    <row r="293" spans="3:4" s="150" customFormat="1">
      <c r="C293" s="225"/>
      <c r="D293" s="244"/>
    </row>
    <row r="294" spans="3:4" s="150" customFormat="1">
      <c r="C294" s="225"/>
      <c r="D294" s="244"/>
    </row>
    <row r="295" spans="3:4" s="150" customFormat="1">
      <c r="C295" s="225"/>
      <c r="D295" s="244"/>
    </row>
    <row r="296" spans="3:4" s="150" customFormat="1">
      <c r="C296" s="225"/>
      <c r="D296" s="244"/>
    </row>
    <row r="297" spans="3:4" s="150" customFormat="1">
      <c r="C297" s="225"/>
      <c r="D297" s="244"/>
    </row>
    <row r="298" spans="3:4" s="150" customFormat="1">
      <c r="C298" s="225"/>
      <c r="D298" s="244"/>
    </row>
    <row r="299" spans="3:4" s="150" customFormat="1">
      <c r="C299" s="225"/>
      <c r="D299" s="244"/>
    </row>
    <row r="300" spans="3:4" s="150" customFormat="1">
      <c r="C300" s="225"/>
      <c r="D300" s="244"/>
    </row>
    <row r="301" spans="3:4" s="150" customFormat="1">
      <c r="C301" s="225"/>
      <c r="D301" s="244"/>
    </row>
    <row r="302" spans="3:4" s="150" customFormat="1">
      <c r="C302" s="225"/>
      <c r="D302" s="244"/>
    </row>
    <row r="303" spans="3:4" s="150" customFormat="1">
      <c r="C303" s="225"/>
      <c r="D303" s="244"/>
    </row>
    <row r="304" spans="3:4" s="150" customFormat="1">
      <c r="C304" s="225"/>
      <c r="D304" s="244"/>
    </row>
    <row r="305" spans="3:4" s="150" customFormat="1">
      <c r="C305" s="225"/>
      <c r="D305" s="244"/>
    </row>
    <row r="306" spans="3:4" s="150" customFormat="1">
      <c r="C306" s="225"/>
      <c r="D306" s="244"/>
    </row>
    <row r="307" spans="3:4" s="150" customFormat="1">
      <c r="C307" s="225"/>
      <c r="D307" s="244"/>
    </row>
    <row r="308" spans="3:4" s="150" customFormat="1">
      <c r="C308" s="225"/>
      <c r="D308" s="244"/>
    </row>
    <row r="309" spans="3:4" s="150" customFormat="1">
      <c r="C309" s="225"/>
      <c r="D309" s="244"/>
    </row>
    <row r="310" spans="3:4" s="150" customFormat="1">
      <c r="C310" s="225"/>
      <c r="D310" s="244"/>
    </row>
    <row r="311" spans="3:4" s="150" customFormat="1">
      <c r="C311" s="225"/>
      <c r="D311" s="244"/>
    </row>
    <row r="312" spans="3:4" s="150" customFormat="1">
      <c r="C312" s="225"/>
      <c r="D312" s="244"/>
    </row>
    <row r="313" spans="3:4" s="150" customFormat="1">
      <c r="C313" s="225"/>
      <c r="D313" s="244"/>
    </row>
    <row r="314" spans="3:4" s="150" customFormat="1">
      <c r="C314" s="225"/>
      <c r="D314" s="244"/>
    </row>
    <row r="315" spans="3:4" s="150" customFormat="1">
      <c r="C315" s="225"/>
      <c r="D315" s="244"/>
    </row>
    <row r="316" spans="3:4" s="150" customFormat="1">
      <c r="C316" s="225"/>
      <c r="D316" s="244"/>
    </row>
    <row r="317" spans="3:4" s="150" customFormat="1">
      <c r="C317" s="225"/>
      <c r="D317" s="244"/>
    </row>
    <row r="318" spans="3:4" s="150" customFormat="1">
      <c r="C318" s="225"/>
      <c r="D318" s="244"/>
    </row>
    <row r="319" spans="3:4" s="150" customFormat="1">
      <c r="C319" s="225"/>
      <c r="D319" s="244"/>
    </row>
    <row r="320" spans="3:4" s="150" customFormat="1">
      <c r="C320" s="225"/>
      <c r="D320" s="244"/>
    </row>
    <row r="321" spans="3:4" s="150" customFormat="1">
      <c r="C321" s="225"/>
      <c r="D321" s="244"/>
    </row>
    <row r="322" spans="3:4" s="150" customFormat="1">
      <c r="C322" s="225"/>
      <c r="D322" s="244"/>
    </row>
    <row r="323" spans="3:4" s="150" customFormat="1">
      <c r="C323" s="225"/>
      <c r="D323" s="244"/>
    </row>
    <row r="324" spans="3:4" s="150" customFormat="1">
      <c r="C324" s="225"/>
      <c r="D324" s="244"/>
    </row>
    <row r="325" spans="3:4" s="150" customFormat="1">
      <c r="C325" s="225"/>
      <c r="D325" s="244"/>
    </row>
    <row r="326" spans="3:4" s="150" customFormat="1">
      <c r="C326" s="225"/>
      <c r="D326" s="244"/>
    </row>
    <row r="327" spans="3:4" s="150" customFormat="1">
      <c r="C327" s="225"/>
      <c r="D327" s="244"/>
    </row>
    <row r="328" spans="3:4" s="150" customFormat="1">
      <c r="C328" s="225"/>
      <c r="D328" s="244"/>
    </row>
    <row r="329" spans="3:4" s="150" customFormat="1">
      <c r="C329" s="225"/>
      <c r="D329" s="244"/>
    </row>
    <row r="330" spans="3:4" s="150" customFormat="1">
      <c r="C330" s="225"/>
      <c r="D330" s="244"/>
    </row>
    <row r="331" spans="3:4" s="150" customFormat="1">
      <c r="C331" s="225"/>
      <c r="D331" s="244"/>
    </row>
    <row r="332" spans="3:4" s="150" customFormat="1">
      <c r="C332" s="225"/>
      <c r="D332" s="244"/>
    </row>
    <row r="333" spans="3:4" s="150" customFormat="1">
      <c r="C333" s="225"/>
      <c r="D333" s="244"/>
    </row>
    <row r="334" spans="3:4" s="150" customFormat="1">
      <c r="C334" s="225"/>
      <c r="D334" s="244"/>
    </row>
    <row r="335" spans="3:4" s="150" customFormat="1">
      <c r="C335" s="225"/>
      <c r="D335" s="244"/>
    </row>
    <row r="336" spans="3:4" s="150" customFormat="1">
      <c r="C336" s="225"/>
      <c r="D336" s="244"/>
    </row>
    <row r="337" spans="3:4" s="150" customFormat="1">
      <c r="C337" s="225"/>
      <c r="D337" s="244"/>
    </row>
    <row r="338" spans="3:4" s="150" customFormat="1">
      <c r="C338" s="225"/>
      <c r="D338" s="244"/>
    </row>
    <row r="339" spans="3:4" s="150" customFormat="1">
      <c r="C339" s="225"/>
      <c r="D339" s="244"/>
    </row>
    <row r="340" spans="3:4" s="150" customFormat="1">
      <c r="C340" s="225"/>
      <c r="D340" s="244"/>
    </row>
    <row r="341" spans="3:4" s="150" customFormat="1">
      <c r="C341" s="225"/>
      <c r="D341" s="244"/>
    </row>
    <row r="342" spans="3:4" s="150" customFormat="1">
      <c r="C342" s="225"/>
      <c r="D342" s="244"/>
    </row>
    <row r="343" spans="3:4" s="150" customFormat="1">
      <c r="C343" s="225"/>
      <c r="D343" s="244"/>
    </row>
    <row r="344" spans="3:4" s="150" customFormat="1">
      <c r="C344" s="225"/>
      <c r="D344" s="244"/>
    </row>
    <row r="345" spans="3:4" s="150" customFormat="1">
      <c r="C345" s="225"/>
      <c r="D345" s="244"/>
    </row>
    <row r="346" spans="3:4" s="150" customFormat="1">
      <c r="C346" s="225"/>
      <c r="D346" s="244"/>
    </row>
    <row r="347" spans="3:4" s="150" customFormat="1">
      <c r="C347" s="225"/>
      <c r="D347" s="244"/>
    </row>
    <row r="348" spans="3:4" s="150" customFormat="1">
      <c r="C348" s="225"/>
      <c r="D348" s="244"/>
    </row>
    <row r="349" spans="3:4" s="150" customFormat="1">
      <c r="C349" s="225"/>
      <c r="D349" s="244"/>
    </row>
    <row r="350" spans="3:4" s="150" customFormat="1">
      <c r="C350" s="225"/>
      <c r="D350" s="244"/>
    </row>
    <row r="351" spans="3:4" s="150" customFormat="1">
      <c r="C351" s="225"/>
      <c r="D351" s="244"/>
    </row>
    <row r="352" spans="3:4" s="150" customFormat="1">
      <c r="C352" s="225"/>
      <c r="D352" s="244"/>
    </row>
    <row r="353" spans="3:4" s="150" customFormat="1">
      <c r="C353" s="225"/>
      <c r="D353" s="244"/>
    </row>
    <row r="354" spans="3:4" s="150" customFormat="1">
      <c r="C354" s="225"/>
      <c r="D354" s="244"/>
    </row>
    <row r="355" spans="3:4" s="150" customFormat="1">
      <c r="C355" s="225"/>
      <c r="D355" s="244"/>
    </row>
    <row r="356" spans="3:4" s="150" customFormat="1">
      <c r="C356" s="225"/>
      <c r="D356" s="244"/>
    </row>
    <row r="357" spans="3:4" s="150" customFormat="1">
      <c r="C357" s="225"/>
      <c r="D357" s="244"/>
    </row>
    <row r="358" spans="3:4" s="150" customFormat="1">
      <c r="C358" s="225"/>
      <c r="D358" s="244"/>
    </row>
    <row r="359" spans="3:4" s="150" customFormat="1">
      <c r="C359" s="225"/>
      <c r="D359" s="244"/>
    </row>
    <row r="360" spans="3:4" s="150" customFormat="1">
      <c r="C360" s="225"/>
      <c r="D360" s="244"/>
    </row>
    <row r="361" spans="3:4" s="150" customFormat="1">
      <c r="C361" s="225"/>
      <c r="D361" s="244"/>
    </row>
    <row r="362" spans="3:4" s="150" customFormat="1">
      <c r="C362" s="225"/>
      <c r="D362" s="244"/>
    </row>
    <row r="363" spans="3:4" s="150" customFormat="1">
      <c r="C363" s="225"/>
      <c r="D363" s="244"/>
    </row>
    <row r="364" spans="3:4" s="150" customFormat="1">
      <c r="C364" s="225"/>
      <c r="D364" s="244"/>
    </row>
    <row r="365" spans="3:4" s="150" customFormat="1">
      <c r="C365" s="225"/>
      <c r="D365" s="244"/>
    </row>
    <row r="366" spans="3:4" s="150" customFormat="1">
      <c r="C366" s="225"/>
      <c r="D366" s="244"/>
    </row>
    <row r="367" spans="3:4" s="150" customFormat="1">
      <c r="C367" s="225"/>
      <c r="D367" s="244"/>
    </row>
    <row r="368" spans="3:4" s="150" customFormat="1">
      <c r="C368" s="225"/>
      <c r="D368" s="244"/>
    </row>
    <row r="369" spans="3:4" s="150" customFormat="1">
      <c r="C369" s="225"/>
      <c r="D369" s="244"/>
    </row>
    <row r="370" spans="3:4" s="150" customFormat="1">
      <c r="C370" s="225"/>
      <c r="D370" s="244"/>
    </row>
    <row r="371" spans="3:4" s="150" customFormat="1">
      <c r="C371" s="225"/>
      <c r="D371" s="244"/>
    </row>
    <row r="372" spans="3:4" s="150" customFormat="1">
      <c r="C372" s="225"/>
      <c r="D372" s="244"/>
    </row>
    <row r="373" spans="3:4" s="150" customFormat="1">
      <c r="C373" s="225"/>
      <c r="D373" s="244"/>
    </row>
    <row r="374" spans="3:4" s="150" customFormat="1">
      <c r="C374" s="225"/>
      <c r="D374" s="244"/>
    </row>
    <row r="375" spans="3:4" s="150" customFormat="1">
      <c r="C375" s="225"/>
      <c r="D375" s="244"/>
    </row>
    <row r="376" spans="3:4" s="150" customFormat="1">
      <c r="C376" s="225"/>
      <c r="D376" s="244"/>
    </row>
    <row r="377" spans="3:4" s="150" customFormat="1">
      <c r="C377" s="225"/>
      <c r="D377" s="244"/>
    </row>
    <row r="378" spans="3:4" s="150" customFormat="1">
      <c r="C378" s="225"/>
      <c r="D378" s="244"/>
    </row>
    <row r="379" spans="3:4" s="150" customFormat="1">
      <c r="C379" s="225"/>
      <c r="D379" s="244"/>
    </row>
    <row r="380" spans="3:4" s="150" customFormat="1">
      <c r="C380" s="225"/>
      <c r="D380" s="244"/>
    </row>
    <row r="381" spans="3:4" s="150" customFormat="1">
      <c r="C381" s="225"/>
      <c r="D381" s="244"/>
    </row>
    <row r="382" spans="3:4" s="150" customFormat="1">
      <c r="C382" s="225"/>
      <c r="D382" s="244"/>
    </row>
    <row r="383" spans="3:4" s="150" customFormat="1">
      <c r="C383" s="225"/>
      <c r="D383" s="244"/>
    </row>
    <row r="384" spans="3:4" s="150" customFormat="1">
      <c r="C384" s="225"/>
      <c r="D384" s="244"/>
    </row>
    <row r="385" spans="3:4" s="150" customFormat="1">
      <c r="C385" s="225"/>
      <c r="D385" s="244"/>
    </row>
    <row r="386" spans="3:4" s="150" customFormat="1">
      <c r="C386" s="225"/>
      <c r="D386" s="244"/>
    </row>
    <row r="387" spans="3:4" s="150" customFormat="1">
      <c r="C387" s="225"/>
      <c r="D387" s="244"/>
    </row>
    <row r="388" spans="3:4" s="150" customFormat="1">
      <c r="C388" s="225"/>
      <c r="D388" s="244"/>
    </row>
    <row r="389" spans="3:4" s="150" customFormat="1">
      <c r="C389" s="225"/>
      <c r="D389" s="244"/>
    </row>
    <row r="390" spans="3:4" s="150" customFormat="1">
      <c r="C390" s="225"/>
      <c r="D390" s="244"/>
    </row>
    <row r="391" spans="3:4" s="150" customFormat="1">
      <c r="C391" s="225"/>
      <c r="D391" s="244"/>
    </row>
    <row r="392" spans="3:4" s="150" customFormat="1">
      <c r="C392" s="225"/>
      <c r="D392" s="244"/>
    </row>
    <row r="393" spans="3:4" s="150" customFormat="1">
      <c r="C393" s="225"/>
      <c r="D393" s="244"/>
    </row>
    <row r="394" spans="3:4" s="150" customFormat="1">
      <c r="C394" s="225"/>
      <c r="D394" s="244"/>
    </row>
    <row r="395" spans="3:4" s="150" customFormat="1">
      <c r="C395" s="225"/>
      <c r="D395" s="244"/>
    </row>
    <row r="396" spans="3:4" s="150" customFormat="1">
      <c r="C396" s="225"/>
      <c r="D396" s="244"/>
    </row>
    <row r="397" spans="3:4" s="150" customFormat="1">
      <c r="C397" s="225"/>
      <c r="D397" s="244"/>
    </row>
    <row r="398" spans="3:4" s="150" customFormat="1">
      <c r="C398" s="225"/>
      <c r="D398" s="244"/>
    </row>
    <row r="399" spans="3:4" s="150" customFormat="1">
      <c r="C399" s="225"/>
      <c r="D399" s="244"/>
    </row>
    <row r="400" spans="3:4" s="150" customFormat="1">
      <c r="C400" s="225"/>
      <c r="D400" s="244"/>
    </row>
    <row r="401" spans="3:4" s="150" customFormat="1">
      <c r="C401" s="225"/>
      <c r="D401" s="244"/>
    </row>
    <row r="402" spans="3:4" s="150" customFormat="1">
      <c r="C402" s="225"/>
      <c r="D402" s="244"/>
    </row>
    <row r="403" spans="3:4" s="150" customFormat="1">
      <c r="C403" s="225"/>
      <c r="D403" s="244"/>
    </row>
    <row r="404" spans="3:4" s="150" customFormat="1">
      <c r="C404" s="225"/>
      <c r="D404" s="244"/>
    </row>
    <row r="405" spans="3:4" s="150" customFormat="1">
      <c r="C405" s="225"/>
      <c r="D405" s="244"/>
    </row>
    <row r="406" spans="3:4" s="150" customFormat="1">
      <c r="C406" s="225"/>
      <c r="D406" s="244"/>
    </row>
    <row r="407" spans="3:4" s="150" customFormat="1">
      <c r="C407" s="225"/>
      <c r="D407" s="244"/>
    </row>
    <row r="408" spans="3:4" s="150" customFormat="1">
      <c r="C408" s="225"/>
      <c r="D408" s="244"/>
    </row>
    <row r="409" spans="3:4" s="150" customFormat="1">
      <c r="C409" s="225"/>
      <c r="D409" s="244"/>
    </row>
    <row r="410" spans="3:4" s="150" customFormat="1">
      <c r="C410" s="225"/>
      <c r="D410" s="244"/>
    </row>
    <row r="411" spans="3:4" s="150" customFormat="1">
      <c r="C411" s="225"/>
      <c r="D411" s="244"/>
    </row>
    <row r="412" spans="3:4" s="150" customFormat="1">
      <c r="C412" s="225"/>
      <c r="D412" s="244"/>
    </row>
    <row r="413" spans="3:4" s="150" customFormat="1">
      <c r="C413" s="225"/>
      <c r="D413" s="244"/>
    </row>
    <row r="414" spans="3:4" s="150" customFormat="1">
      <c r="C414" s="225"/>
      <c r="D414" s="244"/>
    </row>
    <row r="415" spans="3:4" s="150" customFormat="1">
      <c r="C415" s="225"/>
      <c r="D415" s="244"/>
    </row>
    <row r="416" spans="3:4" s="150" customFormat="1">
      <c r="C416" s="225"/>
      <c r="D416" s="244"/>
    </row>
    <row r="417" spans="3:4" s="150" customFormat="1">
      <c r="C417" s="225"/>
      <c r="D417" s="244"/>
    </row>
    <row r="418" spans="3:4" s="150" customFormat="1">
      <c r="C418" s="225"/>
      <c r="D418" s="244"/>
    </row>
    <row r="419" spans="3:4" s="150" customFormat="1">
      <c r="C419" s="225"/>
      <c r="D419" s="244"/>
    </row>
    <row r="420" spans="3:4" s="150" customFormat="1">
      <c r="C420" s="225"/>
      <c r="D420" s="244"/>
    </row>
    <row r="421" spans="3:4" s="150" customFormat="1">
      <c r="C421" s="225"/>
      <c r="D421" s="244"/>
    </row>
    <row r="422" spans="3:4" s="150" customFormat="1">
      <c r="C422" s="225"/>
      <c r="D422" s="244"/>
    </row>
    <row r="423" spans="3:4" s="150" customFormat="1">
      <c r="C423" s="225"/>
      <c r="D423" s="244"/>
    </row>
    <row r="424" spans="3:4" s="150" customFormat="1">
      <c r="C424" s="225"/>
      <c r="D424" s="244"/>
    </row>
    <row r="425" spans="3:4" s="150" customFormat="1">
      <c r="C425" s="225"/>
      <c r="D425" s="244"/>
    </row>
    <row r="426" spans="3:4" s="150" customFormat="1">
      <c r="C426" s="225"/>
      <c r="D426" s="244"/>
    </row>
    <row r="427" spans="3:4" s="150" customFormat="1">
      <c r="C427" s="225"/>
      <c r="D427" s="244"/>
    </row>
    <row r="428" spans="3:4" s="150" customFormat="1">
      <c r="C428" s="225"/>
      <c r="D428" s="244"/>
    </row>
    <row r="429" spans="3:4" s="150" customFormat="1">
      <c r="C429" s="225"/>
      <c r="D429" s="244"/>
    </row>
    <row r="430" spans="3:4" s="150" customFormat="1">
      <c r="C430" s="225"/>
      <c r="D430" s="244"/>
    </row>
    <row r="431" spans="3:4" s="150" customFormat="1">
      <c r="C431" s="225"/>
      <c r="D431" s="244"/>
    </row>
    <row r="432" spans="3:4" s="150" customFormat="1">
      <c r="C432" s="225"/>
      <c r="D432" s="244"/>
    </row>
    <row r="433" spans="3:4" s="150" customFormat="1">
      <c r="C433" s="225"/>
      <c r="D433" s="244"/>
    </row>
    <row r="434" spans="3:4" s="150" customFormat="1">
      <c r="C434" s="225"/>
      <c r="D434" s="244"/>
    </row>
    <row r="435" spans="3:4" s="150" customFormat="1">
      <c r="C435" s="225"/>
      <c r="D435" s="244"/>
    </row>
    <row r="436" spans="3:4" s="150" customFormat="1">
      <c r="C436" s="225"/>
      <c r="D436" s="244"/>
    </row>
    <row r="437" spans="3:4" s="150" customFormat="1">
      <c r="C437" s="225"/>
      <c r="D437" s="244"/>
    </row>
    <row r="438" spans="3:4" s="150" customFormat="1">
      <c r="C438" s="225"/>
      <c r="D438" s="244"/>
    </row>
    <row r="439" spans="3:4" s="150" customFormat="1">
      <c r="C439" s="225"/>
      <c r="D439" s="244"/>
    </row>
    <row r="440" spans="3:4" s="150" customFormat="1">
      <c r="C440" s="225"/>
      <c r="D440" s="244"/>
    </row>
    <row r="441" spans="3:4" s="150" customFormat="1">
      <c r="C441" s="225"/>
      <c r="D441" s="244"/>
    </row>
    <row r="442" spans="3:4" s="150" customFormat="1">
      <c r="C442" s="225"/>
      <c r="D442" s="244"/>
    </row>
    <row r="443" spans="3:4" s="150" customFormat="1">
      <c r="C443" s="225"/>
      <c r="D443" s="244"/>
    </row>
    <row r="444" spans="3:4" s="150" customFormat="1">
      <c r="C444" s="225"/>
      <c r="D444" s="244"/>
    </row>
    <row r="445" spans="3:4" s="150" customFormat="1">
      <c r="C445" s="225"/>
      <c r="D445" s="244"/>
    </row>
    <row r="446" spans="3:4" s="150" customFormat="1">
      <c r="C446" s="225"/>
      <c r="D446" s="244"/>
    </row>
    <row r="447" spans="3:4" s="150" customFormat="1">
      <c r="C447" s="225"/>
      <c r="D447" s="244"/>
    </row>
    <row r="448" spans="3:4" s="150" customFormat="1">
      <c r="C448" s="225"/>
      <c r="D448" s="244"/>
    </row>
    <row r="449" spans="3:4" s="150" customFormat="1">
      <c r="C449" s="225"/>
      <c r="D449" s="244"/>
    </row>
    <row r="450" spans="3:4" s="150" customFormat="1">
      <c r="C450" s="225"/>
      <c r="D450" s="244"/>
    </row>
    <row r="451" spans="3:4" s="150" customFormat="1">
      <c r="C451" s="225"/>
      <c r="D451" s="244"/>
    </row>
    <row r="452" spans="3:4" s="150" customFormat="1">
      <c r="C452" s="225"/>
      <c r="D452" s="244"/>
    </row>
    <row r="453" spans="3:4" s="150" customFormat="1">
      <c r="C453" s="225"/>
      <c r="D453" s="244"/>
    </row>
    <row r="454" spans="3:4" s="150" customFormat="1">
      <c r="C454" s="225"/>
      <c r="D454" s="244"/>
    </row>
    <row r="455" spans="3:4" s="150" customFormat="1">
      <c r="C455" s="225"/>
      <c r="D455" s="244"/>
    </row>
    <row r="456" spans="3:4" s="150" customFormat="1">
      <c r="C456" s="225"/>
      <c r="D456" s="244"/>
    </row>
    <row r="457" spans="3:4" s="150" customFormat="1">
      <c r="C457" s="225"/>
      <c r="D457" s="244"/>
    </row>
    <row r="458" spans="3:4" s="150" customFormat="1">
      <c r="C458" s="225"/>
      <c r="D458" s="244"/>
    </row>
    <row r="459" spans="3:4" s="150" customFormat="1">
      <c r="C459" s="225"/>
      <c r="D459" s="244"/>
    </row>
    <row r="460" spans="3:4" s="150" customFormat="1">
      <c r="C460" s="225"/>
      <c r="D460" s="244"/>
    </row>
    <row r="461" spans="3:4" s="150" customFormat="1">
      <c r="C461" s="225"/>
      <c r="D461" s="244"/>
    </row>
    <row r="462" spans="3:4" s="150" customFormat="1">
      <c r="C462" s="225"/>
      <c r="D462" s="244"/>
    </row>
    <row r="463" spans="3:4" s="150" customFormat="1">
      <c r="C463" s="225"/>
      <c r="D463" s="244"/>
    </row>
    <row r="464" spans="3:4" s="150" customFormat="1">
      <c r="C464" s="225"/>
      <c r="D464" s="244"/>
    </row>
    <row r="465" spans="3:4" s="150" customFormat="1">
      <c r="C465" s="225"/>
      <c r="D465" s="244"/>
    </row>
    <row r="466" spans="3:4" s="150" customFormat="1">
      <c r="C466" s="225"/>
      <c r="D466" s="244"/>
    </row>
    <row r="467" spans="3:4" s="150" customFormat="1">
      <c r="C467" s="225"/>
      <c r="D467" s="244"/>
    </row>
    <row r="468" spans="3:4" s="150" customFormat="1">
      <c r="C468" s="225"/>
      <c r="D468" s="244"/>
    </row>
    <row r="469" spans="3:4" s="150" customFormat="1">
      <c r="C469" s="225"/>
      <c r="D469" s="244"/>
    </row>
    <row r="470" spans="3:4" s="150" customFormat="1">
      <c r="C470" s="225"/>
      <c r="D470" s="244"/>
    </row>
    <row r="471" spans="3:4" s="150" customFormat="1">
      <c r="C471" s="225"/>
      <c r="D471" s="244"/>
    </row>
    <row r="472" spans="3:4" s="150" customFormat="1">
      <c r="C472" s="225"/>
      <c r="D472" s="244"/>
    </row>
    <row r="473" spans="3:4" s="150" customFormat="1">
      <c r="C473" s="225"/>
      <c r="D473" s="244"/>
    </row>
    <row r="474" spans="3:4" s="150" customFormat="1">
      <c r="C474" s="225"/>
      <c r="D474" s="244"/>
    </row>
    <row r="475" spans="3:4" s="150" customFormat="1">
      <c r="C475" s="225"/>
      <c r="D475" s="244"/>
    </row>
    <row r="476" spans="3:4" s="150" customFormat="1">
      <c r="C476" s="225"/>
      <c r="D476" s="244"/>
    </row>
    <row r="477" spans="3:4" s="150" customFormat="1">
      <c r="C477" s="225"/>
      <c r="D477" s="244"/>
    </row>
    <row r="478" spans="3:4" s="150" customFormat="1">
      <c r="C478" s="225"/>
      <c r="D478" s="244"/>
    </row>
    <row r="479" spans="3:4" s="150" customFormat="1">
      <c r="C479" s="225"/>
      <c r="D479" s="244"/>
    </row>
    <row r="480" spans="3:4" s="150" customFormat="1">
      <c r="C480" s="225"/>
      <c r="D480" s="244"/>
    </row>
    <row r="481" spans="3:4" s="150" customFormat="1">
      <c r="C481" s="225"/>
      <c r="D481" s="244"/>
    </row>
    <row r="482" spans="3:4" s="150" customFormat="1">
      <c r="C482" s="225"/>
      <c r="D482" s="244"/>
    </row>
    <row r="483" spans="3:4" s="150" customFormat="1">
      <c r="C483" s="225"/>
      <c r="D483" s="244"/>
    </row>
    <row r="484" spans="3:4" s="150" customFormat="1">
      <c r="C484" s="225"/>
      <c r="D484" s="244"/>
    </row>
    <row r="485" spans="3:4" s="150" customFormat="1">
      <c r="C485" s="225"/>
      <c r="D485" s="244"/>
    </row>
    <row r="486" spans="3:4" s="150" customFormat="1">
      <c r="C486" s="225"/>
      <c r="D486" s="244"/>
    </row>
    <row r="487" spans="3:4" s="150" customFormat="1">
      <c r="C487" s="225"/>
      <c r="D487" s="244"/>
    </row>
    <row r="488" spans="3:4" s="150" customFormat="1">
      <c r="C488" s="225"/>
      <c r="D488" s="244"/>
    </row>
    <row r="489" spans="3:4" s="150" customFormat="1">
      <c r="C489" s="225"/>
      <c r="D489" s="244"/>
    </row>
    <row r="490" spans="3:4" s="150" customFormat="1">
      <c r="C490" s="225"/>
      <c r="D490" s="244"/>
    </row>
    <row r="491" spans="3:4" s="150" customFormat="1">
      <c r="C491" s="225"/>
      <c r="D491" s="244"/>
    </row>
    <row r="492" spans="3:4" s="150" customFormat="1">
      <c r="C492" s="225"/>
      <c r="D492" s="244"/>
    </row>
    <row r="493" spans="3:4" s="150" customFormat="1">
      <c r="C493" s="225"/>
      <c r="D493" s="244"/>
    </row>
    <row r="494" spans="3:4" s="150" customFormat="1">
      <c r="C494" s="225"/>
      <c r="D494" s="244"/>
    </row>
    <row r="495" spans="3:4" s="150" customFormat="1">
      <c r="C495" s="225"/>
      <c r="D495" s="244"/>
    </row>
    <row r="496" spans="3:4" s="150" customFormat="1">
      <c r="C496" s="225"/>
      <c r="D496" s="244"/>
    </row>
    <row r="497" spans="3:4" s="150" customFormat="1">
      <c r="C497" s="225"/>
      <c r="D497" s="244"/>
    </row>
    <row r="498" spans="3:4" s="150" customFormat="1">
      <c r="C498" s="225"/>
      <c r="D498" s="244"/>
    </row>
    <row r="499" spans="3:4" s="150" customFormat="1">
      <c r="C499" s="225"/>
      <c r="D499" s="244"/>
    </row>
    <row r="500" spans="3:4" s="150" customFormat="1">
      <c r="C500" s="225"/>
      <c r="D500" s="244"/>
    </row>
    <row r="501" spans="3:4" s="150" customFormat="1">
      <c r="C501" s="225"/>
      <c r="D501" s="244"/>
    </row>
    <row r="502" spans="3:4" s="150" customFormat="1">
      <c r="C502" s="225"/>
      <c r="D502" s="244"/>
    </row>
    <row r="503" spans="3:4" s="150" customFormat="1">
      <c r="C503" s="225"/>
      <c r="D503" s="244"/>
    </row>
    <row r="504" spans="3:4" s="150" customFormat="1">
      <c r="C504" s="225"/>
      <c r="D504" s="244"/>
    </row>
    <row r="505" spans="3:4" s="150" customFormat="1">
      <c r="C505" s="225"/>
      <c r="D505" s="244"/>
    </row>
    <row r="506" spans="3:4" s="150" customFormat="1">
      <c r="C506" s="225"/>
      <c r="D506" s="244"/>
    </row>
    <row r="507" spans="3:4" s="150" customFormat="1">
      <c r="C507" s="225"/>
      <c r="D507" s="244"/>
    </row>
    <row r="508" spans="3:4" s="150" customFormat="1">
      <c r="C508" s="225"/>
      <c r="D508" s="244"/>
    </row>
    <row r="509" spans="3:4" s="150" customFormat="1">
      <c r="C509" s="225"/>
      <c r="D509" s="244"/>
    </row>
    <row r="510" spans="3:4" s="150" customFormat="1">
      <c r="C510" s="225"/>
      <c r="D510" s="244"/>
    </row>
    <row r="511" spans="3:4" s="150" customFormat="1">
      <c r="C511" s="225"/>
      <c r="D511" s="244"/>
    </row>
    <row r="512" spans="3:4" s="150" customFormat="1">
      <c r="C512" s="225"/>
      <c r="D512" s="244"/>
    </row>
    <row r="513" spans="3:4" s="150" customFormat="1">
      <c r="C513" s="225"/>
      <c r="D513" s="244"/>
    </row>
    <row r="514" spans="3:4" s="150" customFormat="1">
      <c r="C514" s="225"/>
      <c r="D514" s="244"/>
    </row>
    <row r="515" spans="3:4" s="150" customFormat="1">
      <c r="C515" s="225"/>
      <c r="D515" s="244"/>
    </row>
    <row r="516" spans="3:4" s="150" customFormat="1">
      <c r="C516" s="225"/>
      <c r="D516" s="244"/>
    </row>
    <row r="517" spans="3:4" s="150" customFormat="1">
      <c r="C517" s="225"/>
      <c r="D517" s="244"/>
    </row>
    <row r="518" spans="3:4" s="150" customFormat="1">
      <c r="C518" s="225"/>
      <c r="D518" s="244"/>
    </row>
    <row r="519" spans="3:4" s="150" customFormat="1">
      <c r="C519" s="225"/>
      <c r="D519" s="244"/>
    </row>
    <row r="520" spans="3:4" s="150" customFormat="1">
      <c r="C520" s="225"/>
      <c r="D520" s="244"/>
    </row>
    <row r="521" spans="3:4" s="150" customFormat="1">
      <c r="C521" s="225"/>
      <c r="D521" s="244"/>
    </row>
    <row r="522" spans="3:4" s="150" customFormat="1">
      <c r="C522" s="225"/>
      <c r="D522" s="244"/>
    </row>
    <row r="523" spans="3:4" s="150" customFormat="1">
      <c r="C523" s="225"/>
      <c r="D523" s="244"/>
    </row>
    <row r="524" spans="3:4" s="150" customFormat="1">
      <c r="C524" s="225"/>
      <c r="D524" s="244"/>
    </row>
    <row r="525" spans="3:4" s="150" customFormat="1">
      <c r="C525" s="225"/>
      <c r="D525" s="244"/>
    </row>
    <row r="526" spans="3:4" s="150" customFormat="1">
      <c r="C526" s="225"/>
      <c r="D526" s="244"/>
    </row>
    <row r="527" spans="3:4" s="150" customFormat="1">
      <c r="C527" s="225"/>
      <c r="D527" s="244"/>
    </row>
    <row r="528" spans="3:4" s="150" customFormat="1">
      <c r="C528" s="225"/>
      <c r="D528" s="244"/>
    </row>
    <row r="529" spans="3:4" s="150" customFormat="1">
      <c r="C529" s="225"/>
      <c r="D529" s="244"/>
    </row>
    <row r="530" spans="3:4" s="150" customFormat="1">
      <c r="C530" s="225"/>
      <c r="D530" s="244"/>
    </row>
    <row r="531" spans="3:4" s="150" customFormat="1">
      <c r="C531" s="225"/>
      <c r="D531" s="244"/>
    </row>
    <row r="532" spans="3:4" s="150" customFormat="1">
      <c r="C532" s="225"/>
      <c r="D532" s="244"/>
    </row>
    <row r="533" spans="3:4" s="150" customFormat="1">
      <c r="C533" s="225"/>
      <c r="D533" s="244"/>
    </row>
    <row r="534" spans="3:4" s="150" customFormat="1">
      <c r="C534" s="225"/>
      <c r="D534" s="244"/>
    </row>
    <row r="535" spans="3:4" s="150" customFormat="1">
      <c r="C535" s="225"/>
      <c r="D535" s="244"/>
    </row>
    <row r="536" spans="3:4" s="150" customFormat="1">
      <c r="C536" s="225"/>
      <c r="D536" s="244"/>
    </row>
    <row r="537" spans="3:4" s="150" customFormat="1">
      <c r="C537" s="225"/>
      <c r="D537" s="244"/>
    </row>
    <row r="538" spans="3:4" s="150" customFormat="1">
      <c r="C538" s="225"/>
      <c r="D538" s="244"/>
    </row>
    <row r="539" spans="3:4" s="150" customFormat="1">
      <c r="C539" s="225"/>
      <c r="D539" s="244"/>
    </row>
    <row r="540" spans="3:4" s="150" customFormat="1">
      <c r="C540" s="225"/>
      <c r="D540" s="244"/>
    </row>
    <row r="541" spans="3:4" s="150" customFormat="1">
      <c r="C541" s="225"/>
      <c r="D541" s="244"/>
    </row>
    <row r="542" spans="3:4" s="150" customFormat="1">
      <c r="C542" s="225"/>
      <c r="D542" s="244"/>
    </row>
    <row r="543" spans="3:4" s="150" customFormat="1">
      <c r="C543" s="225"/>
      <c r="D543" s="244"/>
    </row>
    <row r="544" spans="3:4" s="150" customFormat="1">
      <c r="C544" s="225"/>
      <c r="D544" s="244"/>
    </row>
    <row r="545" spans="3:4" s="150" customFormat="1">
      <c r="C545" s="225"/>
      <c r="D545" s="244"/>
    </row>
    <row r="546" spans="3:4" s="150" customFormat="1">
      <c r="C546" s="225"/>
      <c r="D546" s="244"/>
    </row>
  </sheetData>
  <autoFilter ref="B4:N16" xr:uid="{00000000-0009-0000-0000-00000A000000}">
    <sortState xmlns:xlrd2="http://schemas.microsoft.com/office/spreadsheetml/2017/richdata2" ref="B5:N20">
      <sortCondition ref="E4:E16"/>
    </sortState>
  </autoFilter>
  <conditionalFormatting sqref="C102">
    <cfRule type="colorScale" priority="1">
      <colorScale>
        <cfvo type="min"/>
        <cfvo type="max"/>
        <color rgb="FFFCFCFF"/>
        <color rgb="FF63BE7B"/>
      </colorScale>
    </cfRule>
    <cfRule type="cellIs" dxfId="20" priority="2" operator="between">
      <formula>1</formula>
      <formula>10594</formula>
    </cfRule>
  </conditionalFormatting>
  <conditionalFormatting sqref="C5:D1999">
    <cfRule type="cellIs" dxfId="19" priority="3" operator="greaterThan">
      <formula>0.01</formula>
    </cfRule>
  </conditionalFormatting>
  <conditionalFormatting sqref="E5:E1999">
    <cfRule type="colorScale" priority="9">
      <colorScale>
        <cfvo type="min"/>
        <cfvo type="max"/>
        <color rgb="FFFCFCFF"/>
        <color rgb="FF63BE7B"/>
      </colorScale>
    </cfRule>
    <cfRule type="cellIs" dxfId="18" priority="10" operator="between">
      <formula>1</formula>
      <formula>10594</formula>
    </cfRule>
  </conditionalFormatting>
  <conditionalFormatting sqref="H4:H1999">
    <cfRule type="cellIs" dxfId="17" priority="5" operator="equal">
      <formula>2</formula>
    </cfRule>
    <cfRule type="cellIs" dxfId="16" priority="6" operator="equal">
      <formula>1</formula>
    </cfRule>
  </conditionalFormatting>
  <conditionalFormatting sqref="I9:I1999">
    <cfRule type="containsText" dxfId="15" priority="7" operator="containsText" text="tax">
      <formula>NOT(ISERROR(SEARCH("tax",I9)))</formula>
    </cfRule>
  </conditionalFormatting>
  <conditionalFormatting sqref="J5:J999">
    <cfRule type="duplicateValues" dxfId="14" priority="11"/>
  </conditionalFormatting>
  <conditionalFormatting sqref="K5:K1999">
    <cfRule type="cellIs" dxfId="13" priority="12" operator="lessThan">
      <formula>0</formula>
    </cfRule>
  </conditionalFormatting>
  <pageMargins left="0.7" right="0.7" top="0.75" bottom="0.75" header="0.3" footer="0.3"/>
  <pageSetup orientation="portrait"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249977111117893"/>
  </sheetPr>
  <dimension ref="B1:BA84"/>
  <sheetViews>
    <sheetView workbookViewId="0"/>
  </sheetViews>
  <sheetFormatPr defaultColWidth="9.140625" defaultRowHeight="15"/>
  <cols>
    <col min="1" max="1" width="3.5703125" style="1" customWidth="1"/>
    <col min="2" max="2" width="6.85546875" style="2" customWidth="1"/>
    <col min="3" max="3" width="4.42578125" style="1" customWidth="1"/>
    <col min="4" max="4" width="9.140625" style="1"/>
    <col min="5" max="5" width="10.42578125" style="1" bestFit="1" customWidth="1"/>
    <col min="6" max="6" width="10.7109375" style="1" bestFit="1" customWidth="1"/>
    <col min="7" max="7" width="15.42578125" style="1" bestFit="1" customWidth="1"/>
    <col min="8" max="8" width="7" style="261" bestFit="1" customWidth="1"/>
    <col min="9" max="9" width="3.5703125" style="262" customWidth="1"/>
    <col min="10" max="10" width="12" style="1" customWidth="1"/>
    <col min="11" max="11" width="9.140625" style="2"/>
    <col min="12" max="13" width="9.140625" style="1"/>
    <col min="14" max="14" width="9.140625" style="2" customWidth="1"/>
    <col min="15" max="16384" width="9.140625" style="1"/>
  </cols>
  <sheetData>
    <row r="1" spans="2:53" s="277" customFormat="1">
      <c r="B1" s="274"/>
      <c r="C1" s="276"/>
      <c r="D1" s="275"/>
      <c r="E1" s="275"/>
      <c r="F1" s="276"/>
      <c r="H1" s="278"/>
      <c r="I1" s="279"/>
      <c r="J1" s="274"/>
      <c r="K1" s="274"/>
    </row>
    <row r="2" spans="2:53" s="277" customFormat="1">
      <c r="B2" s="252">
        <f>SUM(B5:B1500)</f>
        <v>8458</v>
      </c>
      <c r="C2" s="276"/>
      <c r="D2" s="275"/>
      <c r="E2" s="275"/>
      <c r="F2" s="276"/>
      <c r="H2" s="278"/>
      <c r="I2" s="279"/>
      <c r="J2" s="274"/>
      <c r="K2" s="274"/>
      <c r="L2" s="252">
        <f>SUM(L5:L1500)</f>
        <v>209</v>
      </c>
      <c r="M2" s="252">
        <f t="shared" ref="M2:O2" si="0">SUM(M5:M1500)</f>
        <v>6968</v>
      </c>
      <c r="N2" s="252">
        <f t="shared" si="0"/>
        <v>687</v>
      </c>
      <c r="O2" s="252">
        <f t="shared" si="0"/>
        <v>594</v>
      </c>
    </row>
    <row r="3" spans="2:53" s="277" customFormat="1">
      <c r="B3" s="274"/>
      <c r="C3" s="276"/>
      <c r="D3" s="275"/>
      <c r="E3" s="275"/>
      <c r="F3" s="276"/>
      <c r="H3" s="278"/>
      <c r="I3" s="279"/>
      <c r="J3" s="274"/>
      <c r="K3" s="274"/>
    </row>
    <row r="4" spans="2:53" s="277" customFormat="1">
      <c r="B4" s="276"/>
      <c r="C4" s="276"/>
      <c r="D4" s="280" t="s">
        <v>99</v>
      </c>
      <c r="E4" s="281" t="s">
        <v>100</v>
      </c>
      <c r="F4" s="282" t="s">
        <v>121</v>
      </c>
      <c r="G4" s="283" t="s">
        <v>56</v>
      </c>
      <c r="H4" s="283" t="s">
        <v>122</v>
      </c>
      <c r="I4" s="284" t="s">
        <v>192</v>
      </c>
      <c r="J4" s="285" t="s">
        <v>144</v>
      </c>
      <c r="K4" s="285" t="s">
        <v>152</v>
      </c>
      <c r="L4" s="285" t="s">
        <v>358</v>
      </c>
      <c r="M4" s="285" t="s">
        <v>357</v>
      </c>
      <c r="N4" s="285" t="s">
        <v>353</v>
      </c>
      <c r="O4" s="285" t="s">
        <v>354</v>
      </c>
    </row>
    <row r="5" spans="2:53">
      <c r="B5" s="2">
        <f t="shared" ref="B5:B36" si="1">SUM(L5:O5)</f>
        <v>10</v>
      </c>
      <c r="D5" s="254" t="s">
        <v>154</v>
      </c>
      <c r="E5" s="255" t="s">
        <v>207</v>
      </c>
      <c r="F5" s="256">
        <v>1</v>
      </c>
      <c r="G5" s="255" t="s">
        <v>155</v>
      </c>
      <c r="H5" s="257">
        <v>32323</v>
      </c>
      <c r="I5" s="258">
        <v>1</v>
      </c>
      <c r="J5" s="255"/>
      <c r="K5" s="259">
        <v>1999</v>
      </c>
      <c r="L5" s="255">
        <v>3</v>
      </c>
      <c r="M5" s="255"/>
      <c r="N5" s="255">
        <v>7</v>
      </c>
      <c r="O5" s="255"/>
      <c r="BA5" s="1">
        <v>0</v>
      </c>
    </row>
    <row r="6" spans="2:53">
      <c r="B6" s="2">
        <f t="shared" si="1"/>
        <v>40</v>
      </c>
      <c r="D6" s="255" t="s">
        <v>156</v>
      </c>
      <c r="E6" s="255" t="s">
        <v>157</v>
      </c>
      <c r="F6" s="256">
        <v>1920</v>
      </c>
      <c r="G6" s="255" t="s">
        <v>153</v>
      </c>
      <c r="H6" s="257">
        <v>191919</v>
      </c>
      <c r="I6" s="258">
        <v>1</v>
      </c>
      <c r="J6" s="259" t="s">
        <v>146</v>
      </c>
      <c r="K6" s="259">
        <v>2000</v>
      </c>
      <c r="L6" s="255">
        <v>20</v>
      </c>
      <c r="M6" s="255">
        <v>-20</v>
      </c>
      <c r="N6" s="255">
        <v>20</v>
      </c>
      <c r="O6" s="255">
        <v>20</v>
      </c>
    </row>
    <row r="7" spans="2:53">
      <c r="B7" s="2">
        <f t="shared" si="1"/>
        <v>88</v>
      </c>
      <c r="D7" s="255" t="s">
        <v>158</v>
      </c>
      <c r="E7" s="254" t="s">
        <v>105</v>
      </c>
      <c r="F7" s="256">
        <v>7652</v>
      </c>
      <c r="G7" s="255" t="s">
        <v>355</v>
      </c>
      <c r="H7" s="257">
        <v>62301</v>
      </c>
      <c r="I7" s="258">
        <v>2</v>
      </c>
      <c r="J7" s="259" t="s">
        <v>151</v>
      </c>
      <c r="K7" s="259">
        <v>2001</v>
      </c>
      <c r="L7" s="255">
        <v>-45</v>
      </c>
      <c r="M7" s="255"/>
      <c r="N7" s="255">
        <v>45</v>
      </c>
      <c r="O7" s="255">
        <v>88</v>
      </c>
    </row>
    <row r="8" spans="2:53">
      <c r="B8" s="2">
        <f t="shared" si="1"/>
        <v>241</v>
      </c>
      <c r="D8" s="255" t="s">
        <v>61</v>
      </c>
      <c r="E8" s="254" t="s">
        <v>104</v>
      </c>
      <c r="F8" s="256">
        <v>10599</v>
      </c>
      <c r="G8" s="255" t="s">
        <v>55</v>
      </c>
      <c r="H8" s="257">
        <v>62301</v>
      </c>
      <c r="I8" s="258">
        <v>1</v>
      </c>
      <c r="J8" s="260" t="s">
        <v>147</v>
      </c>
      <c r="K8" s="259">
        <v>2003</v>
      </c>
      <c r="L8" s="255">
        <v>-33</v>
      </c>
      <c r="M8" s="255">
        <v>85</v>
      </c>
      <c r="N8" s="255">
        <v>45</v>
      </c>
      <c r="O8" s="255">
        <v>144</v>
      </c>
      <c r="U8" s="1" t="s">
        <v>71</v>
      </c>
    </row>
    <row r="9" spans="2:53">
      <c r="B9" s="2">
        <f t="shared" si="1"/>
        <v>188</v>
      </c>
      <c r="D9" s="255" t="s">
        <v>106</v>
      </c>
      <c r="E9" s="254" t="s">
        <v>107</v>
      </c>
      <c r="F9" s="256">
        <v>11240</v>
      </c>
      <c r="G9" s="255" t="s">
        <v>55</v>
      </c>
      <c r="H9" s="257">
        <v>62301</v>
      </c>
      <c r="I9" s="258">
        <v>1</v>
      </c>
      <c r="J9" s="255"/>
      <c r="K9" s="259">
        <v>2002</v>
      </c>
      <c r="L9" s="255">
        <v>45</v>
      </c>
      <c r="M9" s="255">
        <v>55</v>
      </c>
      <c r="N9" s="255"/>
      <c r="O9" s="255">
        <v>88</v>
      </c>
    </row>
    <row r="10" spans="2:53">
      <c r="B10" s="2">
        <f t="shared" si="1"/>
        <v>57</v>
      </c>
      <c r="D10" s="255" t="s">
        <v>166</v>
      </c>
      <c r="E10" s="254" t="s">
        <v>101</v>
      </c>
      <c r="F10" s="256">
        <v>14705</v>
      </c>
      <c r="G10" s="255" t="s">
        <v>55</v>
      </c>
      <c r="H10" s="257">
        <v>12345</v>
      </c>
      <c r="I10" s="258">
        <v>3</v>
      </c>
      <c r="J10" s="259" t="s">
        <v>148</v>
      </c>
      <c r="K10" s="259">
        <v>2004</v>
      </c>
      <c r="L10" s="255">
        <v>24</v>
      </c>
      <c r="M10" s="255"/>
      <c r="N10" s="255">
        <v>-55</v>
      </c>
      <c r="O10" s="255">
        <v>88</v>
      </c>
    </row>
    <row r="11" spans="2:53">
      <c r="B11" s="2">
        <f t="shared" si="1"/>
        <v>83</v>
      </c>
      <c r="D11" s="255" t="s">
        <v>162</v>
      </c>
      <c r="E11" s="255" t="s">
        <v>163</v>
      </c>
      <c r="F11" s="256">
        <v>20214</v>
      </c>
      <c r="G11" s="255" t="s">
        <v>55</v>
      </c>
      <c r="H11" s="257">
        <v>62305</v>
      </c>
      <c r="I11" s="258">
        <v>2</v>
      </c>
      <c r="J11" s="259"/>
      <c r="K11" s="259">
        <v>2011</v>
      </c>
      <c r="L11" s="255">
        <v>33</v>
      </c>
      <c r="M11" s="255"/>
      <c r="N11" s="255">
        <v>50</v>
      </c>
      <c r="O11" s="255"/>
    </row>
    <row r="12" spans="2:53">
      <c r="B12" s="2">
        <f t="shared" si="1"/>
        <v>161</v>
      </c>
      <c r="D12" s="255" t="s">
        <v>48</v>
      </c>
      <c r="E12" s="254" t="s">
        <v>49</v>
      </c>
      <c r="F12" s="256">
        <f ca="1">TODAY()-15000</f>
        <v>30710</v>
      </c>
      <c r="G12" s="255" t="s">
        <v>355</v>
      </c>
      <c r="H12" s="257"/>
      <c r="I12" s="258">
        <v>1</v>
      </c>
      <c r="J12" s="259"/>
      <c r="K12" s="259">
        <v>2007</v>
      </c>
      <c r="L12" s="255">
        <v>28</v>
      </c>
      <c r="M12" s="255">
        <v>-11</v>
      </c>
      <c r="N12" s="255">
        <v>56</v>
      </c>
      <c r="O12" s="255">
        <v>88</v>
      </c>
    </row>
    <row r="13" spans="2:53">
      <c r="B13" s="2">
        <f t="shared" si="1"/>
        <v>-5</v>
      </c>
      <c r="D13" s="255" t="s">
        <v>102</v>
      </c>
      <c r="E13" s="254" t="s">
        <v>103</v>
      </c>
      <c r="F13" s="256">
        <f ca="1">TODAY()-8500</f>
        <v>37210</v>
      </c>
      <c r="G13" s="255" t="s">
        <v>153</v>
      </c>
      <c r="H13" s="257">
        <v>15547</v>
      </c>
      <c r="I13" s="258">
        <v>1</v>
      </c>
      <c r="J13" s="259"/>
      <c r="K13" s="259">
        <v>2006</v>
      </c>
      <c r="L13" s="255">
        <v>-50</v>
      </c>
      <c r="M13" s="255"/>
      <c r="N13" s="255">
        <v>45</v>
      </c>
      <c r="O13" s="255"/>
    </row>
    <row r="14" spans="2:53">
      <c r="B14" s="2">
        <f t="shared" si="1"/>
        <v>14</v>
      </c>
      <c r="D14" s="255" t="s">
        <v>164</v>
      </c>
      <c r="E14" s="255" t="s">
        <v>163</v>
      </c>
      <c r="F14" s="256">
        <f ca="1">TODAY()-4500</f>
        <v>41210</v>
      </c>
      <c r="G14" s="255" t="s">
        <v>55</v>
      </c>
      <c r="H14" s="257">
        <v>87654</v>
      </c>
      <c r="I14" s="258">
        <v>2</v>
      </c>
      <c r="J14" s="259"/>
      <c r="K14" s="259">
        <v>2012</v>
      </c>
      <c r="L14" s="255">
        <v>55</v>
      </c>
      <c r="M14" s="255">
        <v>14</v>
      </c>
      <c r="N14" s="259"/>
      <c r="O14" s="255">
        <v>-55</v>
      </c>
    </row>
    <row r="15" spans="2:53">
      <c r="B15" s="2">
        <f t="shared" si="1"/>
        <v>202</v>
      </c>
      <c r="D15" s="255" t="s">
        <v>109</v>
      </c>
      <c r="E15" s="254" t="s">
        <v>108</v>
      </c>
      <c r="F15" s="256">
        <f ca="1">TODAY()-1500</f>
        <v>44210</v>
      </c>
      <c r="G15" s="255" t="s">
        <v>153</v>
      </c>
      <c r="H15" s="257">
        <v>85001</v>
      </c>
      <c r="I15" s="258">
        <v>2</v>
      </c>
      <c r="J15" s="259" t="s">
        <v>149</v>
      </c>
      <c r="K15" s="259">
        <v>2005</v>
      </c>
      <c r="L15" s="255">
        <v>66</v>
      </c>
      <c r="M15" s="255">
        <v>88</v>
      </c>
      <c r="N15" s="255">
        <v>3</v>
      </c>
      <c r="O15" s="255">
        <v>45</v>
      </c>
    </row>
    <row r="16" spans="2:53">
      <c r="B16" s="2">
        <f t="shared" si="1"/>
        <v>500</v>
      </c>
      <c r="D16" s="255" t="s">
        <v>161</v>
      </c>
      <c r="E16" s="254" t="s">
        <v>112</v>
      </c>
      <c r="F16" s="256">
        <f ca="1">TODAY()-700</f>
        <v>45010</v>
      </c>
      <c r="G16" s="255" t="s">
        <v>153</v>
      </c>
      <c r="H16" s="257">
        <v>99023</v>
      </c>
      <c r="I16" s="258">
        <v>3</v>
      </c>
      <c r="J16" s="260" t="s">
        <v>145</v>
      </c>
      <c r="K16" s="259">
        <v>2008</v>
      </c>
      <c r="L16" s="255">
        <v>33</v>
      </c>
      <c r="M16" s="255">
        <v>12</v>
      </c>
      <c r="N16" s="255">
        <v>455</v>
      </c>
      <c r="O16" s="255"/>
    </row>
    <row r="17" spans="2:15">
      <c r="B17" s="2">
        <f t="shared" si="1"/>
        <v>-38</v>
      </c>
      <c r="D17" s="255" t="s">
        <v>165</v>
      </c>
      <c r="E17" s="255" t="s">
        <v>163</v>
      </c>
      <c r="F17" s="256">
        <f ca="1">TODAY()-370</f>
        <v>45340</v>
      </c>
      <c r="G17" s="255" t="s">
        <v>55</v>
      </c>
      <c r="H17" s="257">
        <v>62305</v>
      </c>
      <c r="I17" s="258">
        <v>3</v>
      </c>
      <c r="J17" s="259"/>
      <c r="K17" s="259">
        <v>2013</v>
      </c>
      <c r="L17" s="255">
        <v>-40</v>
      </c>
      <c r="M17" s="255">
        <v>2</v>
      </c>
      <c r="N17" s="255">
        <v>2</v>
      </c>
      <c r="O17" s="255">
        <v>-2</v>
      </c>
    </row>
    <row r="18" spans="2:15">
      <c r="B18" s="2">
        <f t="shared" si="1"/>
        <v>134</v>
      </c>
      <c r="D18" s="255" t="s">
        <v>110</v>
      </c>
      <c r="E18" s="254" t="s">
        <v>111</v>
      </c>
      <c r="F18" s="256">
        <f ca="1">TODAY()-10</f>
        <v>45700</v>
      </c>
      <c r="G18" s="255" t="s">
        <v>55</v>
      </c>
      <c r="H18" s="257">
        <v>85001</v>
      </c>
      <c r="I18" s="258">
        <v>2</v>
      </c>
      <c r="J18" s="259" t="s">
        <v>150</v>
      </c>
      <c r="K18" s="259">
        <v>2009</v>
      </c>
      <c r="L18" s="255">
        <v>25</v>
      </c>
      <c r="M18" s="255">
        <v>55</v>
      </c>
      <c r="N18" s="1">
        <v>9</v>
      </c>
      <c r="O18" s="255">
        <v>45</v>
      </c>
    </row>
    <row r="19" spans="2:15">
      <c r="B19" s="2">
        <f t="shared" si="1"/>
        <v>6783</v>
      </c>
      <c r="D19" s="255" t="s">
        <v>159</v>
      </c>
      <c r="E19" s="254" t="s">
        <v>108</v>
      </c>
      <c r="F19" s="256">
        <f ca="1">TODAY()</f>
        <v>45710</v>
      </c>
      <c r="G19" s="255" t="s">
        <v>55</v>
      </c>
      <c r="H19" s="257">
        <v>62305</v>
      </c>
      <c r="I19" s="258">
        <v>3</v>
      </c>
      <c r="J19" s="259"/>
      <c r="K19" s="259">
        <v>2002</v>
      </c>
      <c r="L19" s="255">
        <v>45</v>
      </c>
      <c r="M19" s="255">
        <v>6688</v>
      </c>
      <c r="N19" s="255">
        <v>5</v>
      </c>
      <c r="O19" s="255">
        <v>45</v>
      </c>
    </row>
    <row r="20" spans="2:15">
      <c r="B20" s="2">
        <f t="shared" si="1"/>
        <v>0</v>
      </c>
      <c r="D20" s="255"/>
      <c r="E20" s="255"/>
      <c r="F20" s="256"/>
      <c r="G20" s="255"/>
      <c r="H20" s="257"/>
      <c r="I20" s="258"/>
      <c r="J20" s="259"/>
      <c r="K20" s="259"/>
      <c r="L20" s="255"/>
      <c r="M20" s="255"/>
      <c r="N20" s="255"/>
      <c r="O20" s="255"/>
    </row>
    <row r="21" spans="2:15">
      <c r="B21" s="2">
        <f t="shared" si="1"/>
        <v>0</v>
      </c>
      <c r="D21" s="255"/>
      <c r="E21" s="255"/>
      <c r="F21" s="256"/>
      <c r="G21" s="255"/>
      <c r="H21" s="257"/>
      <c r="I21" s="258"/>
      <c r="J21" s="259"/>
      <c r="K21" s="259"/>
      <c r="L21" s="255"/>
      <c r="M21" s="255"/>
      <c r="N21" s="255"/>
      <c r="O21" s="255"/>
    </row>
    <row r="22" spans="2:15">
      <c r="B22" s="2">
        <f t="shared" si="1"/>
        <v>0</v>
      </c>
      <c r="D22" s="255"/>
      <c r="E22" s="255"/>
      <c r="F22" s="256"/>
      <c r="G22" s="255"/>
      <c r="H22" s="257"/>
      <c r="I22" s="258"/>
      <c r="J22" s="259"/>
      <c r="K22" s="259"/>
      <c r="L22" s="255"/>
      <c r="M22" s="255"/>
      <c r="N22" s="255"/>
      <c r="O22" s="255"/>
    </row>
    <row r="23" spans="2:15">
      <c r="B23" s="2">
        <f t="shared" si="1"/>
        <v>0</v>
      </c>
      <c r="D23" s="255"/>
      <c r="E23" s="255"/>
      <c r="F23" s="256"/>
      <c r="G23" s="255"/>
      <c r="H23" s="257"/>
      <c r="I23" s="258"/>
      <c r="J23" s="259"/>
      <c r="K23" s="259"/>
      <c r="L23" s="255"/>
      <c r="M23" s="255"/>
      <c r="N23" s="255"/>
      <c r="O23" s="255"/>
    </row>
    <row r="24" spans="2:15">
      <c r="B24" s="2">
        <f t="shared" si="1"/>
        <v>0</v>
      </c>
      <c r="D24" s="255"/>
      <c r="E24" s="255"/>
      <c r="F24" s="256"/>
      <c r="G24" s="255"/>
      <c r="H24" s="257"/>
      <c r="I24" s="258"/>
      <c r="J24" s="259"/>
      <c r="K24" s="259"/>
      <c r="L24" s="255"/>
      <c r="M24" s="255"/>
      <c r="N24" s="255"/>
      <c r="O24" s="255"/>
    </row>
    <row r="25" spans="2:15">
      <c r="B25" s="2">
        <f t="shared" si="1"/>
        <v>0</v>
      </c>
      <c r="D25" s="255"/>
      <c r="E25" s="255"/>
      <c r="F25" s="256"/>
      <c r="G25" s="255"/>
      <c r="H25" s="257"/>
      <c r="I25" s="258"/>
      <c r="J25" s="259"/>
      <c r="K25" s="259"/>
      <c r="L25" s="255"/>
      <c r="M25" s="255"/>
      <c r="N25" s="255"/>
      <c r="O25" s="255"/>
    </row>
    <row r="26" spans="2:15">
      <c r="B26" s="2">
        <f t="shared" si="1"/>
        <v>0</v>
      </c>
      <c r="D26" s="255"/>
      <c r="E26" s="255"/>
      <c r="F26" s="255"/>
      <c r="G26" s="255"/>
      <c r="H26" s="257"/>
      <c r="I26" s="258"/>
      <c r="J26" s="255"/>
      <c r="K26" s="259"/>
      <c r="L26" s="255"/>
      <c r="M26" s="255"/>
      <c r="N26" s="255"/>
      <c r="O26" s="255"/>
    </row>
    <row r="27" spans="2:15">
      <c r="B27" s="2">
        <f t="shared" si="1"/>
        <v>0</v>
      </c>
      <c r="D27" s="255"/>
      <c r="E27" s="255"/>
      <c r="F27" s="255"/>
      <c r="G27" s="255"/>
      <c r="H27" s="257"/>
      <c r="I27" s="258"/>
      <c r="J27" s="255"/>
      <c r="K27" s="259"/>
      <c r="L27" s="255"/>
      <c r="M27" s="255"/>
      <c r="N27" s="255"/>
      <c r="O27" s="255"/>
    </row>
    <row r="28" spans="2:15">
      <c r="B28" s="2">
        <f t="shared" si="1"/>
        <v>0</v>
      </c>
      <c r="D28" s="255"/>
      <c r="E28" s="255"/>
      <c r="F28" s="255"/>
      <c r="G28" s="255"/>
      <c r="H28" s="257"/>
      <c r="I28" s="258"/>
      <c r="J28" s="255"/>
      <c r="K28" s="259"/>
      <c r="L28" s="255"/>
      <c r="M28" s="255"/>
      <c r="N28" s="255"/>
      <c r="O28" s="255"/>
    </row>
    <row r="29" spans="2:15">
      <c r="B29" s="2">
        <f t="shared" si="1"/>
        <v>0</v>
      </c>
      <c r="D29" s="255"/>
      <c r="E29" s="255"/>
      <c r="F29" s="255"/>
      <c r="G29" s="255"/>
      <c r="H29" s="257"/>
      <c r="I29" s="258"/>
      <c r="J29" s="255"/>
      <c r="K29" s="259"/>
      <c r="L29" s="255"/>
      <c r="M29" s="255"/>
      <c r="N29" s="255"/>
      <c r="O29" s="255"/>
    </row>
    <row r="30" spans="2:15">
      <c r="B30" s="2">
        <f t="shared" si="1"/>
        <v>0</v>
      </c>
      <c r="D30" s="255"/>
      <c r="E30" s="255"/>
      <c r="F30" s="255"/>
      <c r="G30" s="255"/>
      <c r="H30" s="257"/>
      <c r="I30" s="258"/>
      <c r="J30" s="255"/>
      <c r="K30" s="259"/>
      <c r="L30" s="255"/>
      <c r="M30" s="255"/>
      <c r="N30" s="255"/>
      <c r="O30" s="255"/>
    </row>
    <row r="31" spans="2:15">
      <c r="B31" s="2">
        <f t="shared" si="1"/>
        <v>0</v>
      </c>
      <c r="D31" s="255"/>
      <c r="E31" s="255"/>
      <c r="F31" s="255"/>
      <c r="G31" s="255"/>
      <c r="H31" s="257"/>
      <c r="I31" s="258"/>
      <c r="J31" s="255"/>
      <c r="K31" s="259"/>
      <c r="L31" s="255"/>
      <c r="M31" s="255"/>
      <c r="N31" s="255"/>
      <c r="O31" s="255"/>
    </row>
    <row r="32" spans="2:15">
      <c r="B32" s="2">
        <f t="shared" si="1"/>
        <v>0</v>
      </c>
      <c r="D32" s="255"/>
      <c r="E32" s="255"/>
      <c r="F32" s="255"/>
      <c r="G32" s="255"/>
      <c r="H32" s="257"/>
      <c r="I32" s="258"/>
      <c r="J32" s="255"/>
      <c r="K32" s="259"/>
      <c r="L32" s="255"/>
      <c r="M32" s="255"/>
      <c r="N32" s="255"/>
      <c r="O32" s="255"/>
    </row>
    <row r="33" spans="2:15">
      <c r="B33" s="2">
        <f t="shared" si="1"/>
        <v>0</v>
      </c>
      <c r="D33" s="255"/>
      <c r="E33" s="255"/>
      <c r="F33" s="255"/>
      <c r="G33" s="255"/>
      <c r="H33" s="257"/>
      <c r="I33" s="258"/>
      <c r="J33" s="255"/>
      <c r="K33" s="259"/>
      <c r="L33" s="255"/>
      <c r="M33" s="255"/>
      <c r="N33" s="255"/>
      <c r="O33" s="255"/>
    </row>
    <row r="34" spans="2:15">
      <c r="B34" s="2">
        <f t="shared" si="1"/>
        <v>0</v>
      </c>
      <c r="D34" s="255"/>
      <c r="E34" s="255"/>
      <c r="F34" s="255"/>
      <c r="G34" s="255"/>
      <c r="H34" s="257"/>
      <c r="I34" s="258"/>
      <c r="J34" s="255"/>
      <c r="K34" s="259"/>
      <c r="L34" s="255"/>
      <c r="M34" s="255"/>
      <c r="N34" s="255"/>
      <c r="O34" s="255"/>
    </row>
    <row r="35" spans="2:15">
      <c r="B35" s="2">
        <f t="shared" si="1"/>
        <v>0</v>
      </c>
      <c r="D35" s="255"/>
      <c r="E35" s="255"/>
      <c r="F35" s="255"/>
      <c r="G35" s="255"/>
      <c r="H35" s="257"/>
      <c r="I35" s="258"/>
      <c r="J35" s="255"/>
      <c r="K35" s="259"/>
      <c r="L35" s="255"/>
      <c r="M35" s="255"/>
      <c r="N35" s="255"/>
      <c r="O35" s="255"/>
    </row>
    <row r="36" spans="2:15">
      <c r="B36" s="2">
        <f t="shared" si="1"/>
        <v>0</v>
      </c>
      <c r="D36" s="255"/>
      <c r="E36" s="255"/>
      <c r="F36" s="255"/>
      <c r="G36" s="255"/>
      <c r="H36" s="257"/>
      <c r="I36" s="258"/>
      <c r="J36" s="255"/>
      <c r="K36" s="259"/>
      <c r="L36" s="255"/>
      <c r="M36" s="255"/>
      <c r="N36" s="255"/>
      <c r="O36" s="255"/>
    </row>
    <row r="37" spans="2:15">
      <c r="B37" s="2">
        <f t="shared" ref="B37:B68" si="2">SUM(L37:O37)</f>
        <v>0</v>
      </c>
      <c r="D37" s="255"/>
      <c r="E37" s="255"/>
      <c r="F37" s="255"/>
      <c r="G37" s="255"/>
      <c r="H37" s="257"/>
      <c r="I37" s="258"/>
      <c r="J37" s="255"/>
      <c r="K37" s="259"/>
      <c r="L37" s="255"/>
      <c r="M37" s="255"/>
      <c r="N37" s="255"/>
      <c r="O37" s="255"/>
    </row>
    <row r="38" spans="2:15">
      <c r="B38" s="2">
        <f t="shared" si="2"/>
        <v>0</v>
      </c>
      <c r="D38" s="255"/>
      <c r="E38" s="255"/>
      <c r="F38" s="255"/>
      <c r="G38" s="255"/>
      <c r="H38" s="257"/>
      <c r="I38" s="258"/>
      <c r="J38" s="255"/>
      <c r="K38" s="259"/>
      <c r="L38" s="255"/>
      <c r="M38" s="255"/>
      <c r="N38" s="255"/>
      <c r="O38" s="255"/>
    </row>
    <row r="39" spans="2:15">
      <c r="B39" s="2">
        <f t="shared" si="2"/>
        <v>0</v>
      </c>
      <c r="D39" s="255"/>
      <c r="E39" s="255"/>
      <c r="F39" s="255"/>
      <c r="G39" s="255"/>
      <c r="H39" s="257"/>
      <c r="I39" s="258"/>
      <c r="J39" s="255"/>
      <c r="K39" s="259"/>
      <c r="L39" s="255"/>
      <c r="M39" s="255"/>
      <c r="N39" s="255"/>
      <c r="O39" s="255"/>
    </row>
    <row r="40" spans="2:15">
      <c r="B40" s="2">
        <f t="shared" si="2"/>
        <v>0</v>
      </c>
      <c r="D40" s="255"/>
      <c r="E40" s="255"/>
      <c r="F40" s="255"/>
      <c r="G40" s="255"/>
      <c r="H40" s="257"/>
      <c r="I40" s="258"/>
      <c r="J40" s="255"/>
      <c r="K40" s="259"/>
      <c r="L40" s="255"/>
      <c r="M40" s="255"/>
      <c r="N40" s="255"/>
      <c r="O40" s="255"/>
    </row>
    <row r="41" spans="2:15">
      <c r="B41" s="2">
        <f t="shared" si="2"/>
        <v>0</v>
      </c>
      <c r="D41" s="255"/>
      <c r="E41" s="255"/>
      <c r="F41" s="255"/>
      <c r="G41" s="255"/>
      <c r="H41" s="257"/>
      <c r="I41" s="258"/>
      <c r="J41" s="255"/>
      <c r="K41" s="259"/>
      <c r="L41" s="255"/>
      <c r="M41" s="255"/>
      <c r="N41" s="255"/>
      <c r="O41" s="255"/>
    </row>
    <row r="42" spans="2:15">
      <c r="B42" s="2">
        <f t="shared" si="2"/>
        <v>0</v>
      </c>
      <c r="D42" s="255"/>
      <c r="E42" s="255"/>
      <c r="F42" s="255"/>
      <c r="G42" s="255"/>
      <c r="H42" s="257"/>
      <c r="I42" s="258"/>
      <c r="J42" s="255"/>
      <c r="K42" s="259"/>
      <c r="L42" s="255"/>
      <c r="M42" s="255"/>
      <c r="N42" s="255"/>
      <c r="O42" s="255"/>
    </row>
    <row r="43" spans="2:15">
      <c r="B43" s="2">
        <f t="shared" si="2"/>
        <v>0</v>
      </c>
      <c r="D43" s="255"/>
      <c r="E43" s="255"/>
      <c r="F43" s="255"/>
      <c r="G43" s="255"/>
      <c r="H43" s="257"/>
      <c r="I43" s="258"/>
      <c r="J43" s="255"/>
      <c r="K43" s="259"/>
      <c r="L43" s="255"/>
      <c r="M43" s="255"/>
      <c r="N43" s="255"/>
      <c r="O43" s="255"/>
    </row>
    <row r="44" spans="2:15">
      <c r="B44" s="2">
        <f t="shared" si="2"/>
        <v>0</v>
      </c>
      <c r="D44" s="255"/>
      <c r="E44" s="255"/>
      <c r="F44" s="255"/>
      <c r="G44" s="255"/>
      <c r="H44" s="257"/>
      <c r="I44" s="258"/>
      <c r="J44" s="255"/>
      <c r="K44" s="259"/>
      <c r="L44" s="255"/>
      <c r="M44" s="255"/>
      <c r="N44" s="255"/>
      <c r="O44" s="255"/>
    </row>
    <row r="45" spans="2:15">
      <c r="B45" s="2">
        <f t="shared" si="2"/>
        <v>0</v>
      </c>
      <c r="D45" s="255"/>
      <c r="E45" s="255"/>
      <c r="F45" s="255"/>
      <c r="G45" s="255"/>
      <c r="H45" s="257"/>
      <c r="I45" s="258"/>
      <c r="J45" s="255"/>
      <c r="K45" s="259"/>
      <c r="L45" s="255"/>
      <c r="M45" s="255"/>
      <c r="N45" s="255"/>
      <c r="O45" s="255"/>
    </row>
    <row r="46" spans="2:15">
      <c r="B46" s="2">
        <f t="shared" si="2"/>
        <v>0</v>
      </c>
      <c r="D46" s="255"/>
      <c r="E46" s="255"/>
      <c r="F46" s="255"/>
      <c r="G46" s="255"/>
      <c r="H46" s="257"/>
      <c r="I46" s="258"/>
      <c r="J46" s="255"/>
      <c r="K46" s="259"/>
      <c r="L46" s="255"/>
      <c r="M46" s="255"/>
      <c r="N46" s="255"/>
      <c r="O46" s="255"/>
    </row>
    <row r="47" spans="2:15">
      <c r="B47" s="2">
        <f t="shared" si="2"/>
        <v>0</v>
      </c>
      <c r="D47" s="255"/>
      <c r="E47" s="255"/>
      <c r="F47" s="255"/>
      <c r="G47" s="255"/>
      <c r="H47" s="257"/>
      <c r="I47" s="258"/>
      <c r="J47" s="255"/>
      <c r="K47" s="259"/>
      <c r="L47" s="255"/>
      <c r="M47" s="255"/>
      <c r="N47" s="255"/>
      <c r="O47" s="255"/>
    </row>
    <row r="48" spans="2:15">
      <c r="B48" s="2">
        <f t="shared" si="2"/>
        <v>0</v>
      </c>
      <c r="D48" s="255"/>
      <c r="E48" s="255"/>
      <c r="F48" s="255"/>
      <c r="G48" s="255"/>
      <c r="H48" s="257"/>
      <c r="I48" s="258"/>
      <c r="J48" s="255"/>
      <c r="K48" s="259"/>
      <c r="L48" s="255"/>
      <c r="M48" s="255"/>
      <c r="N48" s="255"/>
      <c r="O48" s="255"/>
    </row>
    <row r="49" spans="2:15">
      <c r="B49" s="2">
        <f t="shared" si="2"/>
        <v>0</v>
      </c>
      <c r="D49" s="255"/>
      <c r="E49" s="255"/>
      <c r="F49" s="255"/>
      <c r="G49" s="255"/>
      <c r="H49" s="257"/>
      <c r="I49" s="258"/>
      <c r="J49" s="255"/>
      <c r="K49" s="259"/>
      <c r="L49" s="255"/>
      <c r="M49" s="255"/>
      <c r="N49" s="255"/>
      <c r="O49" s="255"/>
    </row>
    <row r="50" spans="2:15">
      <c r="B50" s="2">
        <f t="shared" si="2"/>
        <v>0</v>
      </c>
      <c r="D50" s="255"/>
      <c r="E50" s="255"/>
      <c r="F50" s="255"/>
      <c r="G50" s="255"/>
      <c r="H50" s="257"/>
      <c r="I50" s="258"/>
      <c r="J50" s="255"/>
      <c r="K50" s="259"/>
      <c r="L50" s="255"/>
      <c r="M50" s="255"/>
      <c r="N50" s="255"/>
      <c r="O50" s="255"/>
    </row>
    <row r="51" spans="2:15">
      <c r="B51" s="2">
        <f t="shared" si="2"/>
        <v>0</v>
      </c>
      <c r="D51" s="255"/>
      <c r="E51" s="255"/>
      <c r="F51" s="255"/>
      <c r="G51" s="255"/>
      <c r="H51" s="257"/>
      <c r="I51" s="258"/>
      <c r="J51" s="255"/>
      <c r="K51" s="259"/>
      <c r="L51" s="255"/>
      <c r="M51" s="255"/>
      <c r="N51" s="255"/>
      <c r="O51" s="255"/>
    </row>
    <row r="52" spans="2:15">
      <c r="B52" s="2">
        <f t="shared" si="2"/>
        <v>0</v>
      </c>
      <c r="D52" s="255"/>
      <c r="E52" s="255"/>
      <c r="F52" s="255"/>
      <c r="G52" s="255"/>
      <c r="H52" s="257"/>
      <c r="I52" s="258"/>
      <c r="J52" s="255"/>
      <c r="K52" s="259"/>
      <c r="L52" s="255"/>
      <c r="M52" s="255"/>
      <c r="N52" s="255"/>
      <c r="O52" s="255"/>
    </row>
    <row r="53" spans="2:15">
      <c r="B53" s="2">
        <f t="shared" si="2"/>
        <v>0</v>
      </c>
      <c r="D53" s="255"/>
      <c r="E53" s="255"/>
      <c r="F53" s="255"/>
      <c r="G53" s="255"/>
      <c r="H53" s="257"/>
      <c r="I53" s="258"/>
      <c r="J53" s="255"/>
      <c r="K53" s="259"/>
      <c r="L53" s="255"/>
      <c r="M53" s="255"/>
      <c r="N53" s="255"/>
      <c r="O53" s="255"/>
    </row>
    <row r="54" spans="2:15">
      <c r="B54" s="2">
        <f t="shared" si="2"/>
        <v>0</v>
      </c>
      <c r="D54" s="255"/>
      <c r="E54" s="255"/>
      <c r="F54" s="255"/>
      <c r="G54" s="255"/>
      <c r="H54" s="257"/>
      <c r="I54" s="258"/>
      <c r="J54" s="255"/>
      <c r="K54" s="259"/>
      <c r="L54" s="255"/>
      <c r="M54" s="255"/>
      <c r="N54" s="255"/>
      <c r="O54" s="255"/>
    </row>
    <row r="55" spans="2:15">
      <c r="B55" s="2">
        <f t="shared" si="2"/>
        <v>0</v>
      </c>
      <c r="D55" s="255"/>
      <c r="E55" s="255"/>
      <c r="F55" s="255"/>
      <c r="G55" s="255"/>
      <c r="H55" s="257"/>
      <c r="I55" s="258"/>
      <c r="J55" s="255"/>
      <c r="K55" s="259"/>
      <c r="L55" s="255"/>
      <c r="M55" s="255"/>
      <c r="N55" s="255"/>
      <c r="O55" s="255"/>
    </row>
    <row r="56" spans="2:15">
      <c r="B56" s="2">
        <f t="shared" si="2"/>
        <v>0</v>
      </c>
      <c r="D56" s="255"/>
      <c r="E56" s="255"/>
      <c r="F56" s="255"/>
      <c r="G56" s="255"/>
      <c r="H56" s="257"/>
      <c r="I56" s="258"/>
      <c r="J56" s="255"/>
      <c r="K56" s="259"/>
      <c r="L56" s="255"/>
      <c r="M56" s="255"/>
      <c r="N56" s="255"/>
      <c r="O56" s="255"/>
    </row>
    <row r="57" spans="2:15">
      <c r="B57" s="2">
        <f t="shared" si="2"/>
        <v>0</v>
      </c>
      <c r="D57" s="255"/>
      <c r="E57" s="255"/>
      <c r="F57" s="255"/>
      <c r="G57" s="255"/>
      <c r="H57" s="257"/>
      <c r="I57" s="258"/>
      <c r="J57" s="255"/>
      <c r="K57" s="259"/>
      <c r="L57" s="255"/>
      <c r="M57" s="255"/>
      <c r="N57" s="255"/>
      <c r="O57" s="255"/>
    </row>
    <row r="58" spans="2:15">
      <c r="B58" s="2">
        <f t="shared" si="2"/>
        <v>0</v>
      </c>
      <c r="D58" s="255"/>
      <c r="E58" s="255"/>
      <c r="F58" s="255"/>
      <c r="G58" s="255"/>
      <c r="H58" s="257"/>
      <c r="I58" s="258"/>
      <c r="J58" s="255"/>
      <c r="K58" s="259"/>
      <c r="L58" s="255"/>
      <c r="M58" s="255"/>
      <c r="N58" s="255"/>
      <c r="O58" s="255"/>
    </row>
    <row r="59" spans="2:15">
      <c r="B59" s="2">
        <f t="shared" si="2"/>
        <v>0</v>
      </c>
      <c r="D59" s="255"/>
      <c r="E59" s="255"/>
      <c r="F59" s="255"/>
      <c r="G59" s="255"/>
      <c r="H59" s="257"/>
      <c r="I59" s="258"/>
      <c r="J59" s="255"/>
      <c r="K59" s="259"/>
      <c r="L59" s="255"/>
      <c r="M59" s="255"/>
      <c r="N59" s="255"/>
      <c r="O59" s="255"/>
    </row>
    <row r="60" spans="2:15">
      <c r="B60" s="2">
        <f t="shared" si="2"/>
        <v>0</v>
      </c>
      <c r="D60" s="255"/>
      <c r="E60" s="255"/>
      <c r="F60" s="255"/>
      <c r="G60" s="255"/>
      <c r="H60" s="257"/>
      <c r="I60" s="258"/>
      <c r="J60" s="255"/>
      <c r="K60" s="259"/>
      <c r="L60" s="255"/>
      <c r="M60" s="255"/>
      <c r="N60" s="255"/>
      <c r="O60" s="255"/>
    </row>
    <row r="61" spans="2:15">
      <c r="B61" s="2">
        <f t="shared" si="2"/>
        <v>0</v>
      </c>
      <c r="D61" s="255"/>
      <c r="E61" s="255"/>
      <c r="F61" s="255"/>
      <c r="G61" s="255"/>
      <c r="H61" s="257"/>
      <c r="I61" s="258"/>
      <c r="J61" s="255"/>
      <c r="K61" s="259"/>
      <c r="L61" s="255"/>
      <c r="M61" s="255"/>
      <c r="N61" s="255"/>
      <c r="O61" s="255"/>
    </row>
    <row r="62" spans="2:15">
      <c r="B62" s="2">
        <f t="shared" si="2"/>
        <v>0</v>
      </c>
      <c r="D62" s="255"/>
      <c r="E62" s="255"/>
      <c r="F62" s="255"/>
      <c r="G62" s="255"/>
      <c r="H62" s="257"/>
      <c r="I62" s="258"/>
      <c r="J62" s="255"/>
      <c r="K62" s="259"/>
      <c r="L62" s="255"/>
      <c r="M62" s="255"/>
      <c r="N62" s="255"/>
      <c r="O62" s="255"/>
    </row>
    <row r="63" spans="2:15">
      <c r="B63" s="2">
        <f t="shared" si="2"/>
        <v>0</v>
      </c>
      <c r="D63" s="255"/>
      <c r="E63" s="255"/>
      <c r="F63" s="255"/>
      <c r="G63" s="255"/>
      <c r="H63" s="257"/>
      <c r="I63" s="258"/>
      <c r="J63" s="255"/>
      <c r="K63" s="259"/>
      <c r="L63" s="255"/>
      <c r="M63" s="255"/>
      <c r="N63" s="255"/>
      <c r="O63" s="255"/>
    </row>
    <row r="64" spans="2:15">
      <c r="B64" s="2">
        <f t="shared" si="2"/>
        <v>0</v>
      </c>
      <c r="D64" s="255"/>
      <c r="E64" s="255"/>
      <c r="F64" s="255"/>
      <c r="G64" s="255"/>
      <c r="H64" s="257"/>
      <c r="I64" s="258"/>
      <c r="J64" s="255"/>
      <c r="K64" s="259"/>
      <c r="L64" s="255"/>
      <c r="M64" s="255"/>
      <c r="N64" s="255"/>
      <c r="O64" s="255"/>
    </row>
    <row r="65" spans="2:15">
      <c r="B65" s="2">
        <f t="shared" si="2"/>
        <v>0</v>
      </c>
      <c r="D65" s="255"/>
      <c r="E65" s="255"/>
      <c r="F65" s="255"/>
      <c r="G65" s="255"/>
      <c r="H65" s="257"/>
      <c r="I65" s="258"/>
      <c r="J65" s="255"/>
      <c r="K65" s="259"/>
      <c r="L65" s="255"/>
      <c r="M65" s="255"/>
      <c r="N65" s="255"/>
      <c r="O65" s="255"/>
    </row>
    <row r="66" spans="2:15">
      <c r="B66" s="2">
        <f t="shared" si="2"/>
        <v>0</v>
      </c>
      <c r="D66" s="255"/>
      <c r="E66" s="255"/>
      <c r="F66" s="255"/>
      <c r="G66" s="255"/>
      <c r="H66" s="257"/>
      <c r="I66" s="258"/>
      <c r="J66" s="255"/>
      <c r="K66" s="259"/>
      <c r="L66" s="255"/>
      <c r="M66" s="255"/>
      <c r="N66" s="255"/>
      <c r="O66" s="255"/>
    </row>
    <row r="67" spans="2:15">
      <c r="B67" s="2">
        <f t="shared" si="2"/>
        <v>0</v>
      </c>
      <c r="D67" s="253"/>
      <c r="E67" s="253"/>
      <c r="F67" s="253"/>
      <c r="G67" s="253"/>
      <c r="H67" s="253"/>
      <c r="I67" s="253"/>
      <c r="J67" s="253"/>
      <c r="K67" s="253"/>
      <c r="L67" s="253"/>
      <c r="M67" s="253"/>
      <c r="N67" s="253"/>
      <c r="O67" s="255"/>
    </row>
    <row r="68" spans="2:15">
      <c r="B68" s="2">
        <f t="shared" si="2"/>
        <v>0</v>
      </c>
      <c r="D68" s="253"/>
      <c r="E68" s="253"/>
      <c r="F68" s="253"/>
      <c r="G68" s="253"/>
      <c r="H68" s="253"/>
      <c r="I68" s="253"/>
      <c r="J68" s="253"/>
      <c r="K68" s="253"/>
      <c r="L68" s="253"/>
      <c r="M68" s="253"/>
      <c r="N68" s="253"/>
      <c r="O68" s="255"/>
    </row>
    <row r="69" spans="2:15">
      <c r="B69" s="2">
        <f t="shared" ref="B69:B84" si="3">SUM(L69:O69)</f>
        <v>0</v>
      </c>
      <c r="D69" s="253"/>
      <c r="E69" s="253"/>
      <c r="F69" s="253"/>
      <c r="G69" s="253"/>
      <c r="H69" s="253"/>
      <c r="I69" s="253"/>
      <c r="J69" s="253"/>
      <c r="K69" s="253"/>
      <c r="L69" s="253"/>
      <c r="M69" s="253"/>
      <c r="N69" s="253"/>
      <c r="O69" s="255"/>
    </row>
    <row r="70" spans="2:15">
      <c r="B70" s="2">
        <f t="shared" si="3"/>
        <v>0</v>
      </c>
      <c r="D70" s="253"/>
      <c r="E70" s="253"/>
      <c r="F70" s="253"/>
      <c r="G70" s="253"/>
      <c r="H70" s="253"/>
      <c r="I70" s="253"/>
      <c r="J70" s="253"/>
      <c r="K70" s="253"/>
      <c r="L70" s="253"/>
      <c r="M70" s="253"/>
      <c r="N70" s="253"/>
      <c r="O70" s="255"/>
    </row>
    <row r="71" spans="2:15">
      <c r="B71" s="2">
        <f t="shared" si="3"/>
        <v>0</v>
      </c>
      <c r="D71" s="253"/>
      <c r="E71" s="253"/>
      <c r="F71" s="253"/>
      <c r="G71" s="253"/>
      <c r="H71" s="253"/>
      <c r="I71" s="253"/>
      <c r="J71" s="253"/>
      <c r="K71" s="253"/>
      <c r="L71" s="253"/>
      <c r="M71" s="253"/>
      <c r="N71" s="253"/>
      <c r="O71" s="255"/>
    </row>
    <row r="72" spans="2:15">
      <c r="B72" s="2">
        <f t="shared" si="3"/>
        <v>0</v>
      </c>
      <c r="D72" s="253"/>
      <c r="E72" s="253"/>
      <c r="F72" s="253"/>
      <c r="G72" s="253"/>
      <c r="H72" s="253"/>
      <c r="I72" s="253"/>
      <c r="J72" s="253"/>
      <c r="K72" s="253"/>
      <c r="L72" s="253"/>
      <c r="M72" s="253"/>
      <c r="N72" s="253"/>
      <c r="O72" s="255"/>
    </row>
    <row r="73" spans="2:15">
      <c r="B73" s="2">
        <f t="shared" si="3"/>
        <v>0</v>
      </c>
      <c r="D73" s="253"/>
      <c r="E73" s="253"/>
      <c r="F73" s="253"/>
      <c r="G73" s="253"/>
      <c r="H73" s="253"/>
      <c r="I73" s="253"/>
      <c r="J73" s="253"/>
      <c r="K73" s="253"/>
      <c r="L73" s="253"/>
      <c r="M73" s="253"/>
      <c r="N73" s="253"/>
      <c r="O73" s="255"/>
    </row>
    <row r="74" spans="2:15">
      <c r="B74" s="2">
        <f t="shared" si="3"/>
        <v>0</v>
      </c>
      <c r="D74" s="253"/>
      <c r="E74" s="253"/>
      <c r="F74" s="253"/>
      <c r="G74" s="253"/>
      <c r="H74" s="253"/>
      <c r="I74" s="253"/>
      <c r="J74" s="253"/>
      <c r="K74" s="253"/>
      <c r="L74" s="253"/>
      <c r="M74" s="253"/>
      <c r="N74" s="253"/>
      <c r="O74" s="255"/>
    </row>
    <row r="75" spans="2:15">
      <c r="B75" s="2">
        <f t="shared" si="3"/>
        <v>0</v>
      </c>
      <c r="D75" s="253"/>
      <c r="E75" s="253"/>
      <c r="F75" s="253"/>
      <c r="G75" s="253"/>
      <c r="H75" s="253"/>
      <c r="I75" s="253"/>
      <c r="J75" s="253"/>
      <c r="K75" s="253"/>
      <c r="L75" s="253"/>
      <c r="M75" s="253"/>
      <c r="N75" s="253"/>
      <c r="O75" s="255"/>
    </row>
    <row r="76" spans="2:15">
      <c r="B76" s="2">
        <f t="shared" si="3"/>
        <v>0</v>
      </c>
      <c r="D76" s="253"/>
      <c r="E76" s="253"/>
      <c r="F76" s="253"/>
      <c r="G76" s="253"/>
      <c r="H76" s="253"/>
      <c r="I76" s="253"/>
      <c r="J76" s="253"/>
      <c r="K76" s="253"/>
      <c r="L76" s="253"/>
      <c r="M76" s="253"/>
      <c r="N76" s="253"/>
      <c r="O76" s="255"/>
    </row>
    <row r="77" spans="2:15">
      <c r="B77" s="2">
        <f t="shared" si="3"/>
        <v>0</v>
      </c>
      <c r="D77" s="253"/>
      <c r="E77" s="253"/>
      <c r="F77" s="253"/>
      <c r="G77" s="253"/>
      <c r="H77" s="253"/>
      <c r="I77" s="253"/>
      <c r="J77" s="253"/>
      <c r="K77" s="253"/>
      <c r="L77" s="253"/>
      <c r="M77" s="253"/>
      <c r="N77" s="253"/>
      <c r="O77" s="255"/>
    </row>
    <row r="78" spans="2:15">
      <c r="B78" s="2">
        <f t="shared" si="3"/>
        <v>0</v>
      </c>
      <c r="D78" s="253"/>
      <c r="E78" s="253"/>
      <c r="F78" s="253"/>
      <c r="G78" s="253"/>
      <c r="H78" s="253"/>
      <c r="I78" s="253"/>
      <c r="J78" s="253"/>
      <c r="K78" s="253"/>
      <c r="L78" s="253"/>
      <c r="M78" s="253"/>
      <c r="N78" s="253"/>
      <c r="O78" s="255"/>
    </row>
    <row r="79" spans="2:15">
      <c r="B79" s="2">
        <f t="shared" si="3"/>
        <v>0</v>
      </c>
      <c r="D79" s="253"/>
      <c r="E79" s="253"/>
      <c r="F79" s="253"/>
      <c r="G79" s="253"/>
      <c r="H79" s="253"/>
      <c r="I79" s="253"/>
      <c r="J79" s="253"/>
      <c r="K79" s="253"/>
      <c r="L79" s="253"/>
      <c r="M79" s="253"/>
      <c r="N79" s="253"/>
      <c r="O79" s="255"/>
    </row>
    <row r="80" spans="2:15">
      <c r="B80" s="2">
        <f t="shared" si="3"/>
        <v>0</v>
      </c>
      <c r="D80" s="253"/>
      <c r="E80" s="253"/>
      <c r="F80" s="253"/>
      <c r="G80" s="253"/>
      <c r="H80" s="253"/>
      <c r="I80" s="253"/>
      <c r="J80" s="253"/>
      <c r="K80" s="253"/>
      <c r="L80" s="253"/>
      <c r="M80" s="253"/>
      <c r="N80" s="253"/>
      <c r="O80" s="255"/>
    </row>
    <row r="81" spans="2:15">
      <c r="B81" s="2">
        <f t="shared" si="3"/>
        <v>0</v>
      </c>
      <c r="D81" s="253"/>
      <c r="E81" s="253"/>
      <c r="F81" s="253"/>
      <c r="G81" s="253"/>
      <c r="H81" s="253"/>
      <c r="I81" s="253"/>
      <c r="J81" s="253"/>
      <c r="K81" s="253"/>
      <c r="L81" s="253"/>
      <c r="M81" s="253"/>
      <c r="N81" s="253"/>
      <c r="O81" s="255"/>
    </row>
    <row r="82" spans="2:15">
      <c r="B82" s="2">
        <f t="shared" si="3"/>
        <v>0</v>
      </c>
      <c r="D82" s="253"/>
      <c r="E82" s="253"/>
      <c r="F82" s="253"/>
      <c r="G82" s="253"/>
      <c r="H82" s="253"/>
      <c r="I82" s="253"/>
      <c r="J82" s="253"/>
      <c r="K82" s="253"/>
      <c r="L82" s="253"/>
      <c r="M82" s="253"/>
      <c r="N82" s="253"/>
      <c r="O82" s="255"/>
    </row>
    <row r="83" spans="2:15">
      <c r="B83" s="2">
        <f t="shared" si="3"/>
        <v>0</v>
      </c>
      <c r="D83" s="253"/>
      <c r="E83" s="253"/>
      <c r="F83" s="253"/>
      <c r="G83" s="253"/>
      <c r="H83" s="253"/>
      <c r="I83" s="253"/>
      <c r="J83" s="253"/>
      <c r="K83" s="253"/>
      <c r="L83" s="253"/>
      <c r="M83" s="253"/>
      <c r="N83" s="253"/>
      <c r="O83" s="255"/>
    </row>
    <row r="84" spans="2:15">
      <c r="B84" s="2">
        <f t="shared" si="3"/>
        <v>0</v>
      </c>
      <c r="D84" s="253"/>
      <c r="E84" s="253"/>
      <c r="F84" s="253"/>
      <c r="G84" s="253"/>
      <c r="H84" s="253"/>
      <c r="I84" s="253"/>
      <c r="J84" s="253"/>
      <c r="K84" s="253"/>
      <c r="L84" s="253"/>
      <c r="M84" s="253"/>
      <c r="N84" s="253"/>
      <c r="O84" s="255"/>
    </row>
  </sheetData>
  <conditionalFormatting sqref="B1:B3 B5:B1048576">
    <cfRule type="cellIs" dxfId="12" priority="8" operator="equal">
      <formula>0</formula>
    </cfRule>
  </conditionalFormatting>
  <conditionalFormatting sqref="B1:B1048576">
    <cfRule type="cellIs" dxfId="11" priority="2" operator="lessThan">
      <formula>0</formula>
    </cfRule>
    <cfRule type="cellIs" dxfId="10" priority="3" operator="greaterThan">
      <formula>0</formula>
    </cfRule>
  </conditionalFormatting>
  <conditionalFormatting sqref="D5:E66 D85:E1048576">
    <cfRule type="cellIs" dxfId="9" priority="15" operator="greaterThan">
      <formula>0.01</formula>
    </cfRule>
  </conditionalFormatting>
  <conditionalFormatting sqref="D67:N84">
    <cfRule type="cellIs" dxfId="8" priority="4" operator="equal">
      <formula>0</formula>
    </cfRule>
  </conditionalFormatting>
  <conditionalFormatting sqref="F85:F1048576 F1 F5:F66">
    <cfRule type="colorScale" priority="14">
      <colorScale>
        <cfvo type="min"/>
        <cfvo type="max"/>
        <color rgb="FFFCFCFF"/>
        <color theme="5" tint="0.39997558519241921"/>
      </colorScale>
    </cfRule>
  </conditionalFormatting>
  <conditionalFormatting sqref="I1:I66 I85:I1048576">
    <cfRule type="cellIs" dxfId="7" priority="5" operator="equal">
      <formula>2</formula>
    </cfRule>
  </conditionalFormatting>
  <conditionalFormatting sqref="I5:I66 I85:I1048576">
    <cfRule type="cellIs" dxfId="6" priority="12" operator="equal">
      <formula>3</formula>
    </cfRule>
    <cfRule type="cellIs" dxfId="5" priority="13" operator="equal">
      <formula>1</formula>
    </cfRule>
  </conditionalFormatting>
  <conditionalFormatting sqref="J5:J22">
    <cfRule type="containsText" dxfId="4" priority="1" operator="containsText" text="ins">
      <formula>NOT(ISERROR(SEARCH("ins",J5)))</formula>
    </cfRule>
  </conditionalFormatting>
  <conditionalFormatting sqref="J5:J66 J85:J1048576">
    <cfRule type="containsText" dxfId="3" priority="9" operator="containsText" text="tax">
      <formula>NOT(ISERROR(SEARCH("tax",J5)))</formula>
    </cfRule>
  </conditionalFormatting>
  <conditionalFormatting sqref="K85:K1048576 K5:K66">
    <cfRule type="duplicateValues" dxfId="2" priority="11"/>
  </conditionalFormatting>
  <conditionalFormatting sqref="L5:L66 L85:L1048576">
    <cfRule type="cellIs" dxfId="1" priority="10" operator="lessThan">
      <formula>0</formula>
    </cfRule>
  </conditionalFormatting>
  <conditionalFormatting sqref="L2:O2">
    <cfRule type="cellIs" dxfId="0" priority="6" operator="equal">
      <formula>0</formula>
    </cfRule>
  </conditionalFormatting>
  <pageMargins left="0.7" right="0.7" top="0.75" bottom="0.75" header="0.3" footer="0.3"/>
  <pageSetup orientation="portrait"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Z77"/>
  <sheetViews>
    <sheetView workbookViewId="0"/>
  </sheetViews>
  <sheetFormatPr defaultColWidth="9.140625" defaultRowHeight="15"/>
  <cols>
    <col min="1" max="1" width="4.5703125" customWidth="1"/>
    <col min="2" max="2" width="9.5703125" style="50" customWidth="1"/>
    <col min="3" max="3" width="3.28515625" customWidth="1"/>
    <col min="4" max="4" width="10.42578125" bestFit="1" customWidth="1"/>
    <col min="5" max="5" width="10.7109375" bestFit="1" customWidth="1"/>
    <col min="6" max="6" width="15.42578125" style="538" bestFit="1" customWidth="1"/>
    <col min="7" max="7" width="7" bestFit="1" customWidth="1"/>
    <col min="8" max="8" width="7.85546875" customWidth="1"/>
    <col min="13" max="13" width="9.140625" style="50"/>
  </cols>
  <sheetData>
    <row r="1" spans="2:52">
      <c r="C1" s="289"/>
      <c r="D1" s="290"/>
      <c r="E1" s="290"/>
      <c r="H1" s="179"/>
      <c r="I1" s="157"/>
      <c r="J1" s="50"/>
      <c r="K1" s="50"/>
      <c r="M1"/>
    </row>
    <row r="2" spans="2:52">
      <c r="B2" s="291"/>
      <c r="C2" s="289"/>
      <c r="D2" s="290"/>
      <c r="E2" s="290"/>
      <c r="H2" s="179"/>
      <c r="I2" s="157"/>
      <c r="J2" s="50"/>
      <c r="K2" s="50"/>
      <c r="L2" s="356"/>
      <c r="M2" s="291"/>
      <c r="N2" s="291"/>
      <c r="O2" s="291"/>
    </row>
    <row r="3" spans="2:52">
      <c r="C3" s="289"/>
      <c r="D3" s="290"/>
      <c r="E3" s="290"/>
      <c r="H3" s="179"/>
      <c r="I3" s="157"/>
      <c r="J3" s="50"/>
      <c r="K3" s="50"/>
      <c r="M3"/>
    </row>
    <row r="4" spans="2:52">
      <c r="B4" s="289"/>
      <c r="C4" s="289"/>
      <c r="D4" t="s">
        <v>99</v>
      </c>
      <c r="E4" t="s">
        <v>100</v>
      </c>
      <c r="F4" s="538" t="s">
        <v>43</v>
      </c>
      <c r="G4" t="s">
        <v>56</v>
      </c>
      <c r="H4" s="357" t="s">
        <v>122</v>
      </c>
      <c r="I4" s="357" t="s">
        <v>274</v>
      </c>
      <c r="J4" s="357" t="s">
        <v>144</v>
      </c>
      <c r="K4" s="357" t="s">
        <v>152</v>
      </c>
      <c r="L4" s="357" t="s">
        <v>219</v>
      </c>
      <c r="M4" s="357" t="s">
        <v>220</v>
      </c>
      <c r="N4" s="357" t="s">
        <v>221</v>
      </c>
      <c r="O4" s="357" t="s">
        <v>222</v>
      </c>
    </row>
    <row r="5" spans="2:52">
      <c r="D5" t="s">
        <v>154</v>
      </c>
      <c r="E5" t="s">
        <v>207</v>
      </c>
      <c r="F5" s="538">
        <v>1</v>
      </c>
      <c r="G5" t="s">
        <v>155</v>
      </c>
      <c r="H5" s="357">
        <v>32323</v>
      </c>
      <c r="I5" s="357">
        <v>1</v>
      </c>
      <c r="J5" s="357"/>
      <c r="K5" s="357">
        <v>1999</v>
      </c>
      <c r="L5" s="357">
        <v>3</v>
      </c>
      <c r="M5" s="357"/>
      <c r="N5" s="357">
        <v>7</v>
      </c>
      <c r="O5" s="357"/>
      <c r="AZ5">
        <v>0</v>
      </c>
    </row>
    <row r="6" spans="2:52">
      <c r="D6" t="s">
        <v>156</v>
      </c>
      <c r="E6" t="s">
        <v>157</v>
      </c>
      <c r="F6" s="538">
        <v>1920</v>
      </c>
      <c r="G6" t="s">
        <v>153</v>
      </c>
      <c r="H6" s="357">
        <v>191919</v>
      </c>
      <c r="I6" s="357">
        <v>1</v>
      </c>
      <c r="J6" s="357" t="s">
        <v>146</v>
      </c>
      <c r="K6" s="357">
        <v>2000</v>
      </c>
      <c r="L6" s="357">
        <v>20</v>
      </c>
      <c r="M6" s="357">
        <v>20</v>
      </c>
      <c r="N6" s="357">
        <v>-20</v>
      </c>
      <c r="O6" s="357">
        <v>-20</v>
      </c>
    </row>
    <row r="7" spans="2:52">
      <c r="D7" t="s">
        <v>158</v>
      </c>
      <c r="E7" t="s">
        <v>105</v>
      </c>
      <c r="F7" s="538">
        <v>7652</v>
      </c>
      <c r="G7" t="s">
        <v>55</v>
      </c>
      <c r="H7" s="357">
        <v>62301</v>
      </c>
      <c r="I7" s="357">
        <v>2</v>
      </c>
      <c r="J7" s="357" t="s">
        <v>151</v>
      </c>
      <c r="K7" s="357">
        <v>2001</v>
      </c>
      <c r="L7" s="357">
        <v>-45</v>
      </c>
      <c r="M7" s="357"/>
      <c r="N7" s="357">
        <v>-45</v>
      </c>
      <c r="O7" s="357">
        <v>88</v>
      </c>
    </row>
    <row r="8" spans="2:52">
      <c r="D8" t="s">
        <v>61</v>
      </c>
      <c r="E8" t="s">
        <v>104</v>
      </c>
      <c r="F8" s="538">
        <v>10599</v>
      </c>
      <c r="G8" t="s">
        <v>55</v>
      </c>
      <c r="H8" s="357">
        <v>62301</v>
      </c>
      <c r="I8" s="357">
        <v>1</v>
      </c>
      <c r="J8" s="357" t="s">
        <v>147</v>
      </c>
      <c r="K8" s="357">
        <v>2003</v>
      </c>
      <c r="L8" s="357">
        <v>-33</v>
      </c>
      <c r="M8" s="357">
        <v>85</v>
      </c>
      <c r="N8" s="357">
        <v>45</v>
      </c>
      <c r="O8" s="357">
        <v>144</v>
      </c>
    </row>
    <row r="9" spans="2:52">
      <c r="D9" t="s">
        <v>106</v>
      </c>
      <c r="E9" t="s">
        <v>107</v>
      </c>
      <c r="F9" s="538">
        <v>11240</v>
      </c>
      <c r="G9" t="s">
        <v>55</v>
      </c>
      <c r="H9" s="357">
        <v>62301</v>
      </c>
      <c r="I9" s="357">
        <v>1</v>
      </c>
      <c r="J9" s="357"/>
      <c r="K9" s="357">
        <v>2002</v>
      </c>
      <c r="L9" s="357">
        <v>45</v>
      </c>
      <c r="M9" s="357">
        <v>55</v>
      </c>
      <c r="N9" s="357"/>
      <c r="O9" s="357">
        <v>88</v>
      </c>
    </row>
    <row r="10" spans="2:52">
      <c r="D10" t="s">
        <v>166</v>
      </c>
      <c r="E10" t="s">
        <v>101</v>
      </c>
      <c r="F10" s="539">
        <v>23471</v>
      </c>
      <c r="G10" s="360" t="s">
        <v>55</v>
      </c>
      <c r="H10" s="357">
        <v>12345</v>
      </c>
      <c r="I10" s="357">
        <v>3</v>
      </c>
      <c r="J10" s="357" t="s">
        <v>148</v>
      </c>
      <c r="K10" s="357">
        <v>2004</v>
      </c>
      <c r="L10" s="357">
        <v>24</v>
      </c>
      <c r="M10" s="357"/>
      <c r="N10" s="357">
        <v>55</v>
      </c>
      <c r="O10" s="357">
        <v>88</v>
      </c>
    </row>
    <row r="11" spans="2:52">
      <c r="D11" t="s">
        <v>162</v>
      </c>
      <c r="E11" t="s">
        <v>163</v>
      </c>
      <c r="F11" s="539">
        <v>26424</v>
      </c>
      <c r="G11" s="360" t="s">
        <v>55</v>
      </c>
      <c r="H11" s="357">
        <v>62305</v>
      </c>
      <c r="I11" s="357">
        <v>2</v>
      </c>
      <c r="J11" s="357"/>
      <c r="K11" s="357">
        <v>2011</v>
      </c>
      <c r="L11" s="357">
        <v>-33</v>
      </c>
      <c r="M11" s="357"/>
      <c r="N11" s="357">
        <v>50</v>
      </c>
      <c r="O11" s="357"/>
    </row>
    <row r="12" spans="2:52">
      <c r="D12" t="s">
        <v>48</v>
      </c>
      <c r="E12" t="s">
        <v>49</v>
      </c>
      <c r="F12" s="539">
        <v>36588</v>
      </c>
      <c r="G12" s="360" t="s">
        <v>125</v>
      </c>
      <c r="H12" s="357"/>
      <c r="I12" s="357">
        <v>1</v>
      </c>
      <c r="J12" s="357"/>
      <c r="K12" s="357">
        <v>2007</v>
      </c>
      <c r="L12" s="357">
        <v>28</v>
      </c>
      <c r="M12" s="357">
        <v>-11</v>
      </c>
      <c r="N12" s="357">
        <v>56</v>
      </c>
      <c r="O12" s="357">
        <v>88</v>
      </c>
    </row>
    <row r="13" spans="2:52">
      <c r="D13" t="s">
        <v>102</v>
      </c>
      <c r="E13" t="s">
        <v>103</v>
      </c>
      <c r="F13" s="539">
        <v>41797</v>
      </c>
      <c r="G13" s="360" t="s">
        <v>153</v>
      </c>
      <c r="H13" s="357">
        <v>15547</v>
      </c>
      <c r="I13" s="357">
        <v>1</v>
      </c>
      <c r="J13" s="357"/>
      <c r="K13" s="357">
        <v>2006</v>
      </c>
      <c r="L13" s="357">
        <v>-50</v>
      </c>
      <c r="M13" s="357"/>
      <c r="N13" s="357">
        <v>45</v>
      </c>
      <c r="O13" s="357"/>
    </row>
    <row r="14" spans="2:52">
      <c r="D14" t="s">
        <v>164</v>
      </c>
      <c r="E14" t="s">
        <v>163</v>
      </c>
      <c r="F14" s="539">
        <f ca="1">TODAY()-1900</f>
        <v>43810</v>
      </c>
      <c r="G14" s="357" t="s">
        <v>55</v>
      </c>
      <c r="H14" s="359">
        <v>87654</v>
      </c>
      <c r="I14" s="357">
        <v>2</v>
      </c>
      <c r="J14" s="357"/>
      <c r="K14" s="357">
        <v>2012</v>
      </c>
      <c r="L14" s="357">
        <v>55</v>
      </c>
      <c r="M14" s="357"/>
      <c r="N14" s="357"/>
      <c r="O14" s="357">
        <v>55</v>
      </c>
    </row>
    <row r="15" spans="2:52">
      <c r="D15" t="s">
        <v>109</v>
      </c>
      <c r="E15" s="357" t="s">
        <v>108</v>
      </c>
      <c r="F15" s="539">
        <f ca="1">TODAY()-900</f>
        <v>44810</v>
      </c>
      <c r="G15" s="357" t="s">
        <v>153</v>
      </c>
      <c r="H15" s="359">
        <v>85001</v>
      </c>
      <c r="I15" s="357">
        <v>2</v>
      </c>
      <c r="J15" s="357" t="s">
        <v>149</v>
      </c>
      <c r="K15" s="357">
        <v>2005</v>
      </c>
      <c r="L15" s="357">
        <v>66</v>
      </c>
      <c r="M15" s="357">
        <v>88</v>
      </c>
      <c r="N15" s="357">
        <v>3</v>
      </c>
      <c r="O15" s="357">
        <v>45</v>
      </c>
    </row>
    <row r="16" spans="2:52">
      <c r="D16" t="s">
        <v>161</v>
      </c>
      <c r="E16" s="360" t="s">
        <v>112</v>
      </c>
      <c r="F16" s="539">
        <f ca="1">TODAY()-600</f>
        <v>45110</v>
      </c>
      <c r="G16" s="357" t="s">
        <v>153</v>
      </c>
      <c r="H16" s="359">
        <v>99023</v>
      </c>
      <c r="I16" s="357">
        <v>3</v>
      </c>
      <c r="J16" s="357" t="s">
        <v>145</v>
      </c>
      <c r="K16" s="357">
        <v>2008</v>
      </c>
      <c r="L16" s="357">
        <v>33</v>
      </c>
      <c r="M16" s="357">
        <v>12</v>
      </c>
      <c r="N16" s="357">
        <v>455</v>
      </c>
      <c r="O16" s="357"/>
    </row>
    <row r="17" spans="2:15">
      <c r="D17" t="s">
        <v>165</v>
      </c>
      <c r="E17" s="357" t="s">
        <v>163</v>
      </c>
      <c r="F17" s="539">
        <f ca="1">TODAY()-190</f>
        <v>45520</v>
      </c>
      <c r="G17" s="357" t="s">
        <v>55</v>
      </c>
      <c r="H17" s="357">
        <v>62305</v>
      </c>
      <c r="I17" s="357">
        <v>3</v>
      </c>
      <c r="J17" s="357"/>
      <c r="K17" s="357">
        <v>2013</v>
      </c>
      <c r="L17" s="357">
        <v>-40</v>
      </c>
      <c r="M17" s="357">
        <v>2</v>
      </c>
      <c r="N17" s="357">
        <v>2</v>
      </c>
      <c r="O17" s="357">
        <v>-2</v>
      </c>
    </row>
    <row r="18" spans="2:15">
      <c r="D18" t="s">
        <v>110</v>
      </c>
      <c r="E18" s="357" t="s">
        <v>111</v>
      </c>
      <c r="F18" s="539">
        <f ca="1">TODAY()-12</f>
        <v>45698</v>
      </c>
      <c r="G18" s="357" t="s">
        <v>55</v>
      </c>
      <c r="H18" s="357">
        <v>85001</v>
      </c>
      <c r="I18" s="357">
        <v>2</v>
      </c>
      <c r="J18" s="357" t="s">
        <v>150</v>
      </c>
      <c r="K18" s="357">
        <v>2009</v>
      </c>
      <c r="L18" s="357">
        <v>25</v>
      </c>
      <c r="M18" s="357">
        <v>55</v>
      </c>
      <c r="N18" s="357">
        <v>9</v>
      </c>
      <c r="O18" s="357">
        <v>45</v>
      </c>
    </row>
    <row r="19" spans="2:15">
      <c r="D19" t="s">
        <v>159</v>
      </c>
      <c r="E19" s="357" t="s">
        <v>108</v>
      </c>
      <c r="F19" s="539">
        <f ca="1">TODAY()</f>
        <v>45710</v>
      </c>
      <c r="G19" s="357" t="s">
        <v>55</v>
      </c>
      <c r="H19" s="357">
        <v>62305</v>
      </c>
      <c r="I19" s="357">
        <v>3</v>
      </c>
      <c r="J19" s="357"/>
      <c r="K19" s="357">
        <v>2002</v>
      </c>
      <c r="L19" s="357">
        <v>45</v>
      </c>
      <c r="M19" s="357">
        <v>6688</v>
      </c>
      <c r="N19" s="357">
        <v>5</v>
      </c>
      <c r="O19" s="357">
        <v>45</v>
      </c>
    </row>
    <row r="20" spans="2:15">
      <c r="E20" s="357"/>
      <c r="F20" s="539"/>
      <c r="G20" s="357"/>
      <c r="H20" s="357"/>
      <c r="I20" s="357"/>
      <c r="J20" s="357"/>
      <c r="K20" s="357"/>
      <c r="L20" s="357"/>
      <c r="M20" s="357"/>
      <c r="N20" s="357"/>
      <c r="O20" s="357"/>
    </row>
    <row r="21" spans="2:15">
      <c r="E21" s="357"/>
      <c r="F21" s="539"/>
      <c r="G21" s="357"/>
      <c r="H21" s="357"/>
      <c r="I21" s="357"/>
      <c r="J21" s="357"/>
      <c r="K21" s="357"/>
      <c r="L21" s="357"/>
      <c r="M21" s="357"/>
      <c r="N21" s="357"/>
      <c r="O21" s="357"/>
    </row>
    <row r="22" spans="2:15">
      <c r="E22" s="357"/>
      <c r="F22" s="539"/>
      <c r="G22" s="357"/>
      <c r="H22" s="357"/>
      <c r="I22" s="357"/>
      <c r="J22" s="357"/>
      <c r="K22" s="357"/>
      <c r="L22" s="357"/>
      <c r="M22" s="357"/>
      <c r="N22" s="357"/>
      <c r="O22" s="357"/>
    </row>
    <row r="23" spans="2:15">
      <c r="B23"/>
      <c r="E23" s="357"/>
      <c r="F23" s="539"/>
      <c r="G23" s="357"/>
      <c r="H23" s="357"/>
      <c r="I23" s="357"/>
      <c r="J23" s="357"/>
      <c r="K23" s="357"/>
      <c r="L23" s="357"/>
      <c r="M23" s="357"/>
      <c r="N23" s="357"/>
      <c r="O23" s="357"/>
    </row>
    <row r="24" spans="2:15">
      <c r="B24"/>
      <c r="E24" s="357"/>
      <c r="F24" s="539"/>
      <c r="G24" s="357"/>
      <c r="H24" s="357"/>
      <c r="I24" s="357"/>
      <c r="J24" s="357"/>
      <c r="K24" s="357"/>
      <c r="L24" s="357"/>
      <c r="M24" s="357"/>
      <c r="N24" s="357"/>
      <c r="O24" s="357"/>
    </row>
    <row r="25" spans="2:15">
      <c r="B25"/>
      <c r="E25" s="357"/>
      <c r="F25" s="539"/>
      <c r="G25" s="357"/>
      <c r="H25" s="357"/>
      <c r="I25" s="357"/>
      <c r="J25" s="357"/>
      <c r="K25" s="357"/>
      <c r="L25" s="357"/>
      <c r="M25" s="357"/>
      <c r="N25" s="357"/>
      <c r="O25" s="357"/>
    </row>
    <row r="26" spans="2:15">
      <c r="B26"/>
      <c r="E26" s="357"/>
      <c r="F26" s="539"/>
      <c r="G26" s="357"/>
      <c r="H26" s="357"/>
      <c r="I26" s="357"/>
      <c r="J26" s="357"/>
      <c r="K26" s="357"/>
      <c r="L26" s="357"/>
      <c r="M26" s="357"/>
      <c r="N26" s="357"/>
      <c r="O26" s="357"/>
    </row>
    <row r="27" spans="2:15">
      <c r="B27"/>
      <c r="E27" s="357"/>
      <c r="F27" s="539"/>
      <c r="G27" s="357"/>
      <c r="H27" s="357"/>
      <c r="I27" s="357"/>
      <c r="J27" s="357"/>
      <c r="K27" s="357"/>
      <c r="L27" s="357"/>
      <c r="M27" s="357"/>
      <c r="N27" s="357"/>
      <c r="O27" s="357"/>
    </row>
    <row r="28" spans="2:15">
      <c r="B28"/>
      <c r="E28" s="357"/>
      <c r="F28" s="539"/>
      <c r="G28" s="357"/>
      <c r="H28" s="357"/>
      <c r="I28" s="357"/>
      <c r="J28" s="357"/>
      <c r="K28" s="357"/>
      <c r="L28" s="357"/>
      <c r="M28" s="357"/>
      <c r="N28" s="357"/>
      <c r="O28" s="357"/>
    </row>
    <row r="29" spans="2:15">
      <c r="B29"/>
      <c r="E29" s="357"/>
      <c r="F29" s="539"/>
      <c r="G29" s="357"/>
      <c r="H29" s="357"/>
      <c r="I29" s="357"/>
      <c r="J29" s="357"/>
      <c r="K29" s="357"/>
      <c r="L29" s="357"/>
      <c r="M29" s="357"/>
      <c r="N29" s="357"/>
      <c r="O29" s="357"/>
    </row>
    <row r="30" spans="2:15">
      <c r="B30"/>
      <c r="E30" s="357"/>
      <c r="F30" s="539"/>
      <c r="G30" s="357"/>
      <c r="H30" s="357"/>
      <c r="I30" s="357"/>
      <c r="J30" s="357"/>
      <c r="K30" s="357"/>
      <c r="L30" s="357"/>
      <c r="M30" s="357"/>
      <c r="N30" s="357"/>
      <c r="O30" s="357"/>
    </row>
    <row r="31" spans="2:15">
      <c r="B31"/>
      <c r="E31" s="357"/>
      <c r="F31" s="539"/>
      <c r="G31" s="357"/>
      <c r="H31" s="357"/>
      <c r="I31" s="357"/>
      <c r="J31" s="357"/>
      <c r="K31" s="357"/>
      <c r="L31" s="357"/>
      <c r="M31" s="357"/>
      <c r="N31" s="357"/>
      <c r="O31" s="357"/>
    </row>
    <row r="32" spans="2:15">
      <c r="B32"/>
      <c r="E32" s="357"/>
      <c r="F32" s="539"/>
      <c r="G32" s="357"/>
      <c r="H32" s="357"/>
      <c r="I32" s="357"/>
      <c r="J32" s="357"/>
      <c r="K32" s="357"/>
      <c r="L32" s="357"/>
      <c r="M32" s="357"/>
      <c r="N32" s="357"/>
      <c r="O32" s="357"/>
    </row>
    <row r="33" spans="2:15">
      <c r="B33"/>
      <c r="E33" s="357"/>
      <c r="F33" s="539"/>
      <c r="G33" s="357"/>
      <c r="H33" s="357"/>
      <c r="I33" s="357"/>
      <c r="J33" s="357"/>
      <c r="K33" s="357"/>
      <c r="L33" s="357"/>
      <c r="M33" s="357"/>
      <c r="N33" s="357"/>
      <c r="O33" s="357"/>
    </row>
    <row r="34" spans="2:15">
      <c r="B34"/>
      <c r="E34" s="357"/>
      <c r="F34" s="539"/>
      <c r="G34" s="357"/>
      <c r="H34" s="357"/>
      <c r="I34" s="357"/>
      <c r="J34" s="357"/>
      <c r="K34" s="357"/>
      <c r="L34" s="357"/>
      <c r="M34" s="357"/>
      <c r="N34" s="357"/>
      <c r="O34" s="357"/>
    </row>
    <row r="35" spans="2:15">
      <c r="B35"/>
      <c r="E35" s="357"/>
      <c r="F35" s="539"/>
      <c r="G35" s="357"/>
      <c r="H35" s="357"/>
      <c r="I35" s="357"/>
      <c r="J35" s="357"/>
      <c r="K35" s="357"/>
      <c r="L35" s="357"/>
      <c r="M35" s="357"/>
      <c r="N35" s="357"/>
      <c r="O35" s="357"/>
    </row>
    <row r="36" spans="2:15">
      <c r="B36"/>
      <c r="E36" s="357"/>
      <c r="F36" s="539"/>
      <c r="G36" s="357"/>
      <c r="H36" s="357"/>
      <c r="I36" s="357"/>
      <c r="J36" s="357"/>
      <c r="K36" s="357"/>
      <c r="L36" s="357"/>
      <c r="M36" s="357"/>
      <c r="N36" s="357"/>
      <c r="O36" s="357"/>
    </row>
    <row r="37" spans="2:15">
      <c r="B37"/>
      <c r="E37" s="357"/>
      <c r="F37" s="539"/>
      <c r="G37" s="357"/>
      <c r="H37" s="357"/>
      <c r="I37" s="357"/>
      <c r="J37" s="357"/>
      <c r="K37" s="357"/>
      <c r="L37" s="357"/>
      <c r="M37" s="357"/>
      <c r="N37" s="357"/>
      <c r="O37" s="357"/>
    </row>
    <row r="38" spans="2:15">
      <c r="B38"/>
      <c r="E38" s="357"/>
      <c r="F38" s="539"/>
      <c r="G38" s="357"/>
      <c r="H38" s="357"/>
      <c r="I38" s="357"/>
      <c r="J38" s="357"/>
      <c r="K38" s="357"/>
      <c r="L38" s="357"/>
      <c r="M38" s="357"/>
      <c r="N38" s="357"/>
      <c r="O38" s="357"/>
    </row>
    <row r="39" spans="2:15">
      <c r="B39"/>
      <c r="E39" s="357"/>
      <c r="F39" s="539"/>
      <c r="G39" s="357"/>
      <c r="H39" s="357"/>
      <c r="I39" s="357"/>
      <c r="J39" s="357"/>
      <c r="K39" s="357"/>
      <c r="L39" s="357"/>
      <c r="M39" s="357"/>
      <c r="N39" s="357"/>
      <c r="O39" s="357"/>
    </row>
    <row r="40" spans="2:15">
      <c r="B40"/>
      <c r="E40" s="357"/>
      <c r="F40" s="539"/>
      <c r="G40" s="357"/>
      <c r="H40" s="357"/>
      <c r="I40" s="357"/>
      <c r="J40" s="357"/>
      <c r="K40" s="357"/>
      <c r="L40" s="357"/>
      <c r="M40" s="357"/>
      <c r="N40" s="357"/>
      <c r="O40" s="357"/>
    </row>
    <row r="41" spans="2:15">
      <c r="B41"/>
      <c r="E41" s="357"/>
      <c r="F41" s="539"/>
      <c r="G41" s="357"/>
      <c r="H41" s="357"/>
      <c r="I41" s="357"/>
      <c r="J41" s="357"/>
      <c r="K41" s="357"/>
      <c r="L41" s="357"/>
      <c r="M41" s="357"/>
      <c r="N41" s="357"/>
      <c r="O41" s="357"/>
    </row>
    <row r="42" spans="2:15">
      <c r="B42"/>
      <c r="E42" s="357"/>
      <c r="F42" s="539"/>
      <c r="G42" s="357"/>
      <c r="H42" s="357"/>
      <c r="I42" s="357"/>
      <c r="J42" s="357"/>
      <c r="K42" s="357"/>
      <c r="L42" s="357"/>
      <c r="M42" s="357"/>
      <c r="N42" s="357"/>
      <c r="O42" s="357"/>
    </row>
    <row r="43" spans="2:15">
      <c r="B43"/>
      <c r="E43" s="357"/>
      <c r="F43" s="539"/>
      <c r="G43" s="357"/>
      <c r="H43" s="357"/>
      <c r="I43" s="357"/>
      <c r="J43" s="357"/>
      <c r="K43" s="357"/>
      <c r="L43" s="357"/>
      <c r="M43" s="357"/>
      <c r="N43" s="357"/>
      <c r="O43" s="357"/>
    </row>
    <row r="44" spans="2:15">
      <c r="B44"/>
      <c r="E44" s="357"/>
      <c r="F44" s="539"/>
      <c r="G44" s="357"/>
      <c r="H44" s="357"/>
      <c r="I44" s="357"/>
      <c r="J44" s="357"/>
      <c r="K44" s="357"/>
      <c r="L44" s="357"/>
      <c r="M44" s="357"/>
      <c r="N44" s="357"/>
      <c r="O44" s="357"/>
    </row>
    <row r="45" spans="2:15">
      <c r="B45"/>
      <c r="E45" s="357"/>
      <c r="F45" s="539"/>
      <c r="G45" s="357"/>
      <c r="H45" s="357"/>
      <c r="I45" s="357"/>
      <c r="J45" s="357"/>
      <c r="K45" s="357"/>
      <c r="L45" s="357"/>
      <c r="M45" s="357"/>
      <c r="N45" s="357"/>
      <c r="O45" s="357"/>
    </row>
    <row r="46" spans="2:15">
      <c r="B46"/>
      <c r="E46" s="357"/>
      <c r="F46" s="539"/>
      <c r="G46" s="357"/>
      <c r="H46" s="357"/>
      <c r="I46" s="357"/>
      <c r="J46" s="357"/>
      <c r="K46" s="357"/>
      <c r="L46" s="357"/>
      <c r="M46" s="357"/>
      <c r="N46" s="357"/>
      <c r="O46" s="357"/>
    </row>
    <row r="47" spans="2:15">
      <c r="B47"/>
      <c r="E47" s="357"/>
      <c r="F47" s="539"/>
      <c r="G47" s="357"/>
      <c r="H47" s="357"/>
      <c r="I47" s="357"/>
      <c r="J47" s="357"/>
      <c r="K47" s="357"/>
      <c r="L47" s="357"/>
      <c r="M47" s="357"/>
      <c r="N47" s="357"/>
      <c r="O47" s="357"/>
    </row>
    <row r="48" spans="2:15">
      <c r="B48"/>
      <c r="E48" s="357"/>
      <c r="F48" s="539"/>
      <c r="G48" s="357"/>
      <c r="H48" s="357"/>
      <c r="I48" s="357"/>
      <c r="J48" s="357"/>
      <c r="K48" s="357"/>
      <c r="L48" s="357"/>
      <c r="M48" s="357"/>
      <c r="N48" s="357"/>
      <c r="O48" s="357"/>
    </row>
    <row r="49" spans="2:15">
      <c r="B49"/>
      <c r="E49" s="357"/>
      <c r="F49" s="539"/>
      <c r="G49" s="357"/>
      <c r="H49" s="357"/>
      <c r="I49" s="357"/>
      <c r="J49" s="357"/>
      <c r="K49" s="357"/>
      <c r="L49" s="357"/>
      <c r="M49" s="357"/>
      <c r="N49" s="357"/>
      <c r="O49" s="357"/>
    </row>
    <row r="50" spans="2:15">
      <c r="B50"/>
      <c r="E50" s="357"/>
      <c r="F50" s="539"/>
      <c r="G50" s="357"/>
      <c r="H50" s="357"/>
      <c r="I50" s="357"/>
      <c r="J50" s="357"/>
      <c r="K50" s="357"/>
      <c r="L50" s="357"/>
      <c r="M50" s="357"/>
      <c r="N50" s="357"/>
      <c r="O50" s="357"/>
    </row>
    <row r="51" spans="2:15">
      <c r="B51"/>
      <c r="E51" s="357"/>
      <c r="F51" s="539"/>
      <c r="G51" s="357"/>
      <c r="H51" s="357"/>
      <c r="I51" s="357"/>
      <c r="J51" s="357"/>
      <c r="K51" s="357"/>
      <c r="L51" s="357"/>
      <c r="M51" s="357"/>
      <c r="N51" s="357"/>
      <c r="O51" s="357"/>
    </row>
    <row r="52" spans="2:15">
      <c r="B52"/>
      <c r="E52" s="357"/>
      <c r="F52" s="539"/>
      <c r="G52" s="357"/>
      <c r="H52" s="357"/>
      <c r="I52" s="357"/>
      <c r="J52" s="357"/>
      <c r="K52" s="357"/>
      <c r="L52" s="357"/>
      <c r="M52" s="357"/>
      <c r="N52" s="357"/>
      <c r="O52" s="357"/>
    </row>
    <row r="53" spans="2:15">
      <c r="B53"/>
      <c r="E53" s="357"/>
      <c r="F53" s="539"/>
      <c r="G53" s="357"/>
      <c r="H53" s="357"/>
      <c r="I53" s="357"/>
      <c r="J53" s="357"/>
      <c r="K53" s="357"/>
      <c r="L53" s="357"/>
      <c r="M53" s="357"/>
      <c r="N53" s="357"/>
      <c r="O53" s="357"/>
    </row>
    <row r="54" spans="2:15">
      <c r="B54"/>
      <c r="E54" s="357"/>
      <c r="F54" s="539"/>
      <c r="G54" s="357"/>
      <c r="H54" s="357"/>
      <c r="I54" s="357"/>
      <c r="J54" s="357"/>
      <c r="K54" s="357"/>
      <c r="L54" s="357"/>
      <c r="M54" s="357"/>
      <c r="N54" s="357"/>
      <c r="O54" s="357"/>
    </row>
    <row r="55" spans="2:15">
      <c r="B55"/>
      <c r="E55" s="357"/>
      <c r="F55" s="539"/>
      <c r="G55" s="357"/>
      <c r="H55" s="357"/>
      <c r="I55" s="357"/>
      <c r="J55" s="357"/>
      <c r="K55" s="357"/>
      <c r="L55" s="357"/>
      <c r="M55" s="357"/>
      <c r="N55" s="357"/>
      <c r="O55" s="357"/>
    </row>
    <row r="56" spans="2:15">
      <c r="B56"/>
      <c r="E56" s="357"/>
      <c r="F56" s="539"/>
      <c r="G56" s="357"/>
      <c r="H56" s="357"/>
      <c r="I56" s="357"/>
      <c r="J56" s="357"/>
      <c r="K56" s="357"/>
      <c r="L56" s="357"/>
      <c r="M56" s="357"/>
      <c r="N56" s="357"/>
      <c r="O56" s="357"/>
    </row>
    <row r="57" spans="2:15">
      <c r="B57"/>
      <c r="E57" s="357"/>
      <c r="F57" s="539"/>
      <c r="G57" s="357"/>
      <c r="H57" s="357"/>
      <c r="I57" s="357"/>
      <c r="J57" s="357"/>
      <c r="K57" s="357"/>
      <c r="L57" s="357"/>
      <c r="M57" s="357"/>
      <c r="N57" s="357"/>
      <c r="O57" s="357"/>
    </row>
    <row r="58" spans="2:15">
      <c r="B58"/>
      <c r="E58" s="357"/>
      <c r="F58" s="539"/>
      <c r="G58" s="357"/>
      <c r="H58" s="357"/>
      <c r="I58" s="357"/>
      <c r="J58" s="357"/>
      <c r="K58" s="357"/>
      <c r="L58" s="357"/>
      <c r="M58" s="357"/>
      <c r="N58" s="357"/>
      <c r="O58" s="357"/>
    </row>
    <row r="59" spans="2:15">
      <c r="B59"/>
      <c r="E59" s="357"/>
      <c r="F59" s="539"/>
      <c r="G59" s="357"/>
      <c r="H59" s="357"/>
      <c r="I59" s="357"/>
      <c r="J59" s="357"/>
      <c r="K59" s="357"/>
      <c r="L59" s="357"/>
      <c r="M59" s="357"/>
      <c r="N59" s="357"/>
      <c r="O59" s="357"/>
    </row>
    <row r="60" spans="2:15">
      <c r="B60"/>
      <c r="E60" s="357"/>
      <c r="F60" s="539"/>
      <c r="G60" s="357"/>
      <c r="H60" s="357"/>
      <c r="I60" s="357"/>
      <c r="J60" s="357"/>
      <c r="K60" s="357"/>
      <c r="L60" s="357"/>
      <c r="M60" s="357"/>
      <c r="N60" s="357"/>
      <c r="O60" s="357"/>
    </row>
    <row r="61" spans="2:15">
      <c r="B61"/>
      <c r="E61" s="357"/>
      <c r="F61" s="539"/>
      <c r="G61" s="357"/>
      <c r="H61" s="357"/>
      <c r="I61" s="357"/>
      <c r="J61" s="357"/>
      <c r="K61" s="357"/>
      <c r="L61" s="357"/>
      <c r="M61" s="357"/>
      <c r="N61" s="357"/>
      <c r="O61" s="357"/>
    </row>
    <row r="62" spans="2:15">
      <c r="B62"/>
      <c r="E62" s="357"/>
      <c r="F62" s="539"/>
      <c r="G62" s="357"/>
      <c r="H62" s="357"/>
      <c r="I62" s="357"/>
      <c r="J62" s="357"/>
      <c r="K62" s="357"/>
      <c r="L62" s="357"/>
      <c r="M62" s="357"/>
      <c r="N62" s="357"/>
      <c r="O62" s="357"/>
    </row>
    <row r="63" spans="2:15">
      <c r="B63"/>
      <c r="E63" s="357"/>
      <c r="F63" s="539"/>
      <c r="G63" s="357"/>
      <c r="H63" s="357"/>
      <c r="I63" s="357"/>
      <c r="J63" s="357"/>
      <c r="K63" s="357"/>
      <c r="L63" s="357"/>
      <c r="M63" s="357"/>
      <c r="N63" s="357"/>
      <c r="O63" s="357"/>
    </row>
    <row r="64" spans="2:15">
      <c r="B64"/>
      <c r="E64" s="357"/>
      <c r="F64" s="539"/>
      <c r="G64" s="357"/>
      <c r="H64" s="357"/>
      <c r="I64" s="357"/>
      <c r="J64" s="357"/>
      <c r="K64" s="357"/>
      <c r="L64" s="357"/>
      <c r="M64" s="357"/>
      <c r="N64" s="357"/>
      <c r="O64" s="357"/>
    </row>
    <row r="65" spans="2:15">
      <c r="B65"/>
      <c r="E65" s="357"/>
      <c r="F65" s="539"/>
      <c r="G65" s="357"/>
      <c r="H65" s="357"/>
      <c r="I65" s="357"/>
      <c r="J65" s="357"/>
      <c r="K65" s="357"/>
      <c r="L65" s="357"/>
      <c r="M65" s="357"/>
      <c r="N65" s="357"/>
      <c r="O65" s="357"/>
    </row>
    <row r="66" spans="2:15">
      <c r="B66"/>
      <c r="E66" s="357"/>
      <c r="F66" s="539"/>
      <c r="G66" s="357"/>
      <c r="H66" s="357"/>
      <c r="I66" s="357"/>
      <c r="J66" s="357"/>
      <c r="K66" s="357"/>
      <c r="L66" s="357"/>
      <c r="M66" s="357"/>
      <c r="N66" s="357"/>
      <c r="O66" s="357"/>
    </row>
    <row r="67" spans="2:15">
      <c r="B67"/>
      <c r="E67" s="357"/>
      <c r="F67" s="539"/>
      <c r="G67" s="357"/>
      <c r="H67" s="357"/>
      <c r="I67" s="357"/>
      <c r="J67" s="357"/>
      <c r="K67" s="357"/>
      <c r="L67" s="357"/>
      <c r="M67" s="357"/>
      <c r="N67" s="357"/>
      <c r="O67" s="357"/>
    </row>
    <row r="68" spans="2:15">
      <c r="E68" s="357"/>
      <c r="F68" s="539"/>
      <c r="G68" s="357"/>
      <c r="H68" s="357"/>
      <c r="I68" s="357"/>
      <c r="J68" s="357"/>
      <c r="K68" s="357"/>
      <c r="L68" s="357"/>
      <c r="M68" s="357"/>
      <c r="N68" s="357"/>
      <c r="O68" s="357"/>
    </row>
    <row r="69" spans="2:15">
      <c r="E69" s="357"/>
      <c r="F69" s="539"/>
      <c r="G69" s="357"/>
      <c r="H69" s="357"/>
      <c r="I69" s="357"/>
      <c r="J69" s="357"/>
      <c r="K69" s="357"/>
      <c r="L69" s="357"/>
      <c r="M69" s="357"/>
      <c r="N69" s="357"/>
      <c r="O69" s="357"/>
    </row>
    <row r="70" spans="2:15">
      <c r="E70" s="357"/>
      <c r="F70" s="539"/>
      <c r="G70" s="357"/>
      <c r="H70" s="357"/>
      <c r="I70" s="357"/>
      <c r="J70" s="357"/>
      <c r="K70" s="357"/>
      <c r="L70" s="357"/>
      <c r="M70" s="357"/>
      <c r="N70" s="357"/>
      <c r="O70" s="357"/>
    </row>
    <row r="71" spans="2:15">
      <c r="E71" s="357"/>
      <c r="F71" s="539"/>
      <c r="G71" s="357"/>
      <c r="H71" s="357"/>
      <c r="I71" s="357"/>
      <c r="J71" s="357"/>
      <c r="K71" s="357"/>
      <c r="L71" s="357"/>
      <c r="M71" s="357"/>
      <c r="N71" s="357"/>
      <c r="O71" s="357"/>
    </row>
    <row r="72" spans="2:15">
      <c r="E72" s="357"/>
      <c r="F72" s="539"/>
      <c r="G72" s="357"/>
      <c r="H72" s="357"/>
      <c r="I72" s="357"/>
      <c r="J72" s="357"/>
      <c r="K72" s="357"/>
      <c r="L72" s="357"/>
      <c r="M72" s="357"/>
      <c r="N72" s="357"/>
      <c r="O72" s="357"/>
    </row>
    <row r="73" spans="2:15">
      <c r="E73" s="357"/>
      <c r="F73" s="539"/>
      <c r="G73" s="357"/>
      <c r="H73" s="357"/>
      <c r="I73" s="357"/>
      <c r="J73" s="357"/>
      <c r="K73" s="357"/>
      <c r="L73" s="357"/>
      <c r="M73" s="357"/>
      <c r="N73" s="357"/>
      <c r="O73" s="357"/>
    </row>
    <row r="74" spans="2:15">
      <c r="E74" s="357"/>
      <c r="F74" s="539"/>
      <c r="G74" s="357"/>
      <c r="H74" s="357"/>
      <c r="I74" s="357"/>
      <c r="J74" s="357"/>
      <c r="K74" s="357"/>
      <c r="L74" s="357"/>
      <c r="M74" s="357"/>
      <c r="N74" s="357"/>
      <c r="O74" s="357"/>
    </row>
    <row r="75" spans="2:15">
      <c r="E75" s="357"/>
      <c r="F75" s="539"/>
      <c r="G75" s="357"/>
      <c r="H75" s="357"/>
      <c r="I75" s="357"/>
      <c r="J75" s="357"/>
      <c r="K75" s="357"/>
      <c r="L75" s="357"/>
      <c r="M75" s="357"/>
      <c r="N75" s="357"/>
      <c r="O75" s="357"/>
    </row>
    <row r="76" spans="2:15">
      <c r="E76" s="357"/>
      <c r="F76" s="539"/>
      <c r="G76" s="357"/>
      <c r="H76" s="357"/>
      <c r="I76" s="357"/>
      <c r="J76" s="357"/>
      <c r="K76" s="357"/>
      <c r="L76" s="357"/>
      <c r="M76" s="357"/>
      <c r="N76" s="357"/>
      <c r="O76" s="357"/>
    </row>
    <row r="77" spans="2:15">
      <c r="E77" s="357"/>
      <c r="F77" s="539"/>
      <c r="G77" s="357"/>
      <c r="H77" s="357"/>
      <c r="I77" s="357"/>
      <c r="J77" s="357"/>
      <c r="K77" s="357"/>
      <c r="L77" s="357"/>
      <c r="M77" s="358"/>
      <c r="N77" s="357"/>
      <c r="O77" s="357"/>
    </row>
  </sheetData>
  <pageMargins left="0.7" right="0.7" top="0.75" bottom="0.75" header="0.3" footer="0.3"/>
  <pageSetup orientation="portrait" horizontalDpi="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42FB7-87A9-4FE7-9B6D-6D7423263304}">
  <dimension ref="B1:AZ77"/>
  <sheetViews>
    <sheetView workbookViewId="0"/>
  </sheetViews>
  <sheetFormatPr defaultColWidth="9.140625" defaultRowHeight="15"/>
  <cols>
    <col min="1" max="1" width="4.5703125" customWidth="1"/>
    <col min="2" max="2" width="9.5703125" style="50" customWidth="1"/>
    <col min="3" max="3" width="3.28515625" customWidth="1"/>
    <col min="4" max="4" width="10.42578125" bestFit="1" customWidth="1"/>
    <col min="5" max="5" width="10.7109375" bestFit="1" customWidth="1"/>
    <col min="6" max="6" width="15.42578125" style="538" bestFit="1" customWidth="1"/>
    <col min="7" max="7" width="7" bestFit="1" customWidth="1"/>
    <col min="8" max="8" width="7.85546875" customWidth="1"/>
    <col min="13" max="13" width="9.140625" style="50"/>
  </cols>
  <sheetData>
    <row r="1" spans="2:52">
      <c r="C1" s="289"/>
      <c r="D1" s="290"/>
      <c r="E1" s="290"/>
      <c r="H1" s="179"/>
      <c r="I1" s="157"/>
      <c r="J1" s="50"/>
      <c r="K1" s="50"/>
      <c r="M1"/>
    </row>
    <row r="2" spans="2:52">
      <c r="B2" s="291"/>
      <c r="C2" s="289"/>
      <c r="D2" s="290"/>
      <c r="E2" s="290"/>
      <c r="H2" s="179"/>
      <c r="I2" s="157"/>
      <c r="J2" s="50"/>
      <c r="K2" s="50"/>
      <c r="L2" s="356"/>
      <c r="M2" s="291"/>
      <c r="N2" s="291"/>
      <c r="O2" s="291"/>
    </row>
    <row r="3" spans="2:52">
      <c r="C3" s="289"/>
      <c r="D3" s="290"/>
      <c r="E3" s="290"/>
      <c r="H3" s="179"/>
      <c r="I3" s="157"/>
      <c r="J3" s="50"/>
      <c r="K3" s="50"/>
      <c r="M3"/>
    </row>
    <row r="4" spans="2:52">
      <c r="B4" s="289"/>
      <c r="C4" s="289"/>
      <c r="D4" t="s">
        <v>99</v>
      </c>
      <c r="E4" t="s">
        <v>100</v>
      </c>
      <c r="F4" s="538" t="s">
        <v>43</v>
      </c>
      <c r="G4" t="s">
        <v>56</v>
      </c>
      <c r="H4" s="357" t="s">
        <v>122</v>
      </c>
      <c r="I4" s="357" t="s">
        <v>274</v>
      </c>
      <c r="J4" s="357" t="s">
        <v>144</v>
      </c>
      <c r="K4" s="357" t="s">
        <v>152</v>
      </c>
      <c r="L4" s="357" t="s">
        <v>219</v>
      </c>
      <c r="M4" s="357" t="s">
        <v>220</v>
      </c>
      <c r="N4" s="357" t="s">
        <v>221</v>
      </c>
      <c r="O4" s="357" t="s">
        <v>222</v>
      </c>
    </row>
    <row r="5" spans="2:52">
      <c r="D5" t="s">
        <v>154</v>
      </c>
      <c r="E5" t="s">
        <v>207</v>
      </c>
      <c r="F5" s="538">
        <v>1</v>
      </c>
      <c r="G5" t="s">
        <v>155</v>
      </c>
      <c r="H5" s="357">
        <v>32323</v>
      </c>
      <c r="I5" s="357">
        <v>1</v>
      </c>
      <c r="J5" s="357"/>
      <c r="K5" s="357">
        <v>1999</v>
      </c>
      <c r="L5" s="357">
        <v>3</v>
      </c>
      <c r="M5" s="357"/>
      <c r="N5" s="357">
        <v>7</v>
      </c>
      <c r="O5" s="357"/>
      <c r="AZ5">
        <v>0</v>
      </c>
    </row>
    <row r="6" spans="2:52">
      <c r="D6" t="s">
        <v>156</v>
      </c>
      <c r="E6" t="s">
        <v>157</v>
      </c>
      <c r="F6" s="538">
        <v>1920</v>
      </c>
      <c r="G6" t="s">
        <v>153</v>
      </c>
      <c r="H6" s="357">
        <v>191919</v>
      </c>
      <c r="I6" s="357">
        <v>1</v>
      </c>
      <c r="J6" s="357" t="s">
        <v>146</v>
      </c>
      <c r="K6" s="357">
        <v>2000</v>
      </c>
      <c r="L6" s="357">
        <v>20</v>
      </c>
      <c r="M6" s="357">
        <v>20</v>
      </c>
      <c r="N6" s="357">
        <v>-20</v>
      </c>
      <c r="O6" s="357">
        <v>-20</v>
      </c>
    </row>
    <row r="7" spans="2:52">
      <c r="D7" t="s">
        <v>158</v>
      </c>
      <c r="E7" t="s">
        <v>105</v>
      </c>
      <c r="F7" s="538">
        <v>7652</v>
      </c>
      <c r="G7" t="s">
        <v>55</v>
      </c>
      <c r="H7" s="357">
        <v>62301</v>
      </c>
      <c r="I7" s="357">
        <v>2</v>
      </c>
      <c r="J7" s="357" t="s">
        <v>151</v>
      </c>
      <c r="K7" s="357">
        <v>2001</v>
      </c>
      <c r="L7" s="357">
        <v>-45</v>
      </c>
      <c r="M7" s="357"/>
      <c r="N7" s="357">
        <v>-45</v>
      </c>
      <c r="O7" s="357">
        <v>88</v>
      </c>
    </row>
    <row r="8" spans="2:52">
      <c r="D8" t="s">
        <v>61</v>
      </c>
      <c r="E8" t="s">
        <v>104</v>
      </c>
      <c r="F8" s="538">
        <v>10599</v>
      </c>
      <c r="G8" t="s">
        <v>55</v>
      </c>
      <c r="H8" s="357">
        <v>62301</v>
      </c>
      <c r="I8" s="357">
        <v>1</v>
      </c>
      <c r="J8" s="357" t="s">
        <v>147</v>
      </c>
      <c r="K8" s="357">
        <v>2003</v>
      </c>
      <c r="L8" s="357">
        <v>-33</v>
      </c>
      <c r="M8" s="357">
        <v>85</v>
      </c>
      <c r="N8" s="357">
        <v>45</v>
      </c>
      <c r="O8" s="357">
        <v>144</v>
      </c>
    </row>
    <row r="9" spans="2:52">
      <c r="D9" t="s">
        <v>106</v>
      </c>
      <c r="E9" t="s">
        <v>107</v>
      </c>
      <c r="F9" s="538">
        <v>11240</v>
      </c>
      <c r="G9" t="s">
        <v>55</v>
      </c>
      <c r="H9" s="357">
        <v>62301</v>
      </c>
      <c r="I9" s="357">
        <v>1</v>
      </c>
      <c r="J9" s="357"/>
      <c r="K9" s="357">
        <v>2002</v>
      </c>
      <c r="L9" s="357">
        <v>45</v>
      </c>
      <c r="M9" s="357">
        <v>55</v>
      </c>
      <c r="N9" s="357"/>
      <c r="O9" s="357">
        <v>88</v>
      </c>
    </row>
    <row r="10" spans="2:52">
      <c r="D10" t="s">
        <v>166</v>
      </c>
      <c r="E10" t="s">
        <v>101</v>
      </c>
      <c r="F10" s="539">
        <v>23471</v>
      </c>
      <c r="G10" s="360" t="s">
        <v>55</v>
      </c>
      <c r="H10" s="357">
        <v>12345</v>
      </c>
      <c r="I10" s="357">
        <v>3</v>
      </c>
      <c r="J10" s="357" t="s">
        <v>148</v>
      </c>
      <c r="K10" s="357">
        <v>2004</v>
      </c>
      <c r="L10" s="357">
        <v>24</v>
      </c>
      <c r="M10" s="357"/>
      <c r="N10" s="357">
        <v>55</v>
      </c>
      <c r="O10" s="357">
        <v>88</v>
      </c>
    </row>
    <row r="11" spans="2:52">
      <c r="D11" t="s">
        <v>162</v>
      </c>
      <c r="E11" t="s">
        <v>163</v>
      </c>
      <c r="F11" s="539">
        <v>26424</v>
      </c>
      <c r="G11" s="360" t="s">
        <v>55</v>
      </c>
      <c r="H11" s="357">
        <v>62305</v>
      </c>
      <c r="I11" s="357">
        <v>2</v>
      </c>
      <c r="J11" s="357"/>
      <c r="K11" s="357">
        <v>2011</v>
      </c>
      <c r="L11" s="357">
        <v>-33</v>
      </c>
      <c r="M11" s="357"/>
      <c r="N11" s="357">
        <v>50</v>
      </c>
      <c r="O11" s="357"/>
    </row>
    <row r="12" spans="2:52">
      <c r="D12" t="s">
        <v>48</v>
      </c>
      <c r="E12" t="s">
        <v>49</v>
      </c>
      <c r="F12" s="539">
        <v>36588</v>
      </c>
      <c r="G12" s="360" t="s">
        <v>125</v>
      </c>
      <c r="H12" s="357"/>
      <c r="I12" s="357">
        <v>1</v>
      </c>
      <c r="J12" s="357"/>
      <c r="K12" s="357">
        <v>2007</v>
      </c>
      <c r="L12" s="357">
        <v>28</v>
      </c>
      <c r="M12" s="357">
        <v>-11</v>
      </c>
      <c r="N12" s="357">
        <v>56</v>
      </c>
      <c r="O12" s="357">
        <v>88</v>
      </c>
    </row>
    <row r="13" spans="2:52">
      <c r="D13" t="s">
        <v>102</v>
      </c>
      <c r="E13" t="s">
        <v>103</v>
      </c>
      <c r="F13" s="539">
        <v>41797</v>
      </c>
      <c r="G13" s="360" t="s">
        <v>153</v>
      </c>
      <c r="H13" s="357">
        <v>15547</v>
      </c>
      <c r="I13" s="357">
        <v>1</v>
      </c>
      <c r="J13" s="357"/>
      <c r="K13" s="357">
        <v>2006</v>
      </c>
      <c r="L13" s="357">
        <v>-50</v>
      </c>
      <c r="M13" s="357"/>
      <c r="N13" s="357">
        <v>45</v>
      </c>
      <c r="O13" s="357"/>
    </row>
    <row r="14" spans="2:52">
      <c r="D14" t="s">
        <v>164</v>
      </c>
      <c r="E14" t="s">
        <v>163</v>
      </c>
      <c r="F14" s="539">
        <f ca="1">TODAY()-1900</f>
        <v>43810</v>
      </c>
      <c r="G14" s="357" t="s">
        <v>55</v>
      </c>
      <c r="H14" s="359">
        <v>87654</v>
      </c>
      <c r="I14" s="357">
        <v>2</v>
      </c>
      <c r="J14" s="357"/>
      <c r="K14" s="357">
        <v>2012</v>
      </c>
      <c r="L14" s="357">
        <v>55</v>
      </c>
      <c r="M14" s="357"/>
      <c r="N14" s="357"/>
      <c r="O14" s="357">
        <v>55</v>
      </c>
    </row>
    <row r="15" spans="2:52">
      <c r="D15" t="s">
        <v>109</v>
      </c>
      <c r="E15" s="357" t="s">
        <v>108</v>
      </c>
      <c r="F15" s="539">
        <f ca="1">TODAY()-900</f>
        <v>44810</v>
      </c>
      <c r="G15" s="357" t="s">
        <v>153</v>
      </c>
      <c r="H15" s="359">
        <v>85001</v>
      </c>
      <c r="I15" s="357">
        <v>2</v>
      </c>
      <c r="J15" s="357" t="s">
        <v>149</v>
      </c>
      <c r="K15" s="357">
        <v>2005</v>
      </c>
      <c r="L15" s="357">
        <v>66</v>
      </c>
      <c r="M15" s="357">
        <v>88</v>
      </c>
      <c r="N15" s="357">
        <v>3</v>
      </c>
      <c r="O15" s="357">
        <v>45</v>
      </c>
    </row>
    <row r="16" spans="2:52">
      <c r="D16" t="s">
        <v>161</v>
      </c>
      <c r="E16" s="360" t="s">
        <v>112</v>
      </c>
      <c r="F16" s="539">
        <f ca="1">TODAY()-600</f>
        <v>45110</v>
      </c>
      <c r="G16" s="357" t="s">
        <v>153</v>
      </c>
      <c r="H16" s="359">
        <v>99023</v>
      </c>
      <c r="I16" s="357">
        <v>3</v>
      </c>
      <c r="J16" s="357" t="s">
        <v>145</v>
      </c>
      <c r="K16" s="357">
        <v>2008</v>
      </c>
      <c r="L16" s="357">
        <v>33</v>
      </c>
      <c r="M16" s="357">
        <v>12</v>
      </c>
      <c r="N16" s="357">
        <v>455</v>
      </c>
      <c r="O16" s="357"/>
    </row>
    <row r="17" spans="2:15">
      <c r="D17" t="s">
        <v>165</v>
      </c>
      <c r="E17" s="357" t="s">
        <v>163</v>
      </c>
      <c r="F17" s="539">
        <f ca="1">TODAY()-190</f>
        <v>45520</v>
      </c>
      <c r="G17" s="357" t="s">
        <v>55</v>
      </c>
      <c r="H17" s="357">
        <v>62305</v>
      </c>
      <c r="I17" s="357">
        <v>3</v>
      </c>
      <c r="J17" s="357"/>
      <c r="K17" s="357">
        <v>2013</v>
      </c>
      <c r="L17" s="357">
        <v>-40</v>
      </c>
      <c r="M17" s="357">
        <v>2</v>
      </c>
      <c r="N17" s="357">
        <v>2</v>
      </c>
      <c r="O17" s="357">
        <v>-2</v>
      </c>
    </row>
    <row r="18" spans="2:15">
      <c r="D18" t="s">
        <v>110</v>
      </c>
      <c r="E18" s="357" t="s">
        <v>111</v>
      </c>
      <c r="F18" s="539">
        <f ca="1">TODAY()-12</f>
        <v>45698</v>
      </c>
      <c r="G18" s="357" t="s">
        <v>55</v>
      </c>
      <c r="H18" s="357">
        <v>85001</v>
      </c>
      <c r="I18" s="357">
        <v>2</v>
      </c>
      <c r="J18" s="357" t="s">
        <v>150</v>
      </c>
      <c r="K18" s="357">
        <v>2009</v>
      </c>
      <c r="L18" s="357">
        <v>25</v>
      </c>
      <c r="M18" s="357">
        <v>55</v>
      </c>
      <c r="N18" s="357">
        <v>9</v>
      </c>
      <c r="O18" s="357">
        <v>45</v>
      </c>
    </row>
    <row r="19" spans="2:15">
      <c r="D19" t="s">
        <v>159</v>
      </c>
      <c r="E19" s="357" t="s">
        <v>108</v>
      </c>
      <c r="F19" s="539">
        <f ca="1">TODAY()</f>
        <v>45710</v>
      </c>
      <c r="G19" s="357" t="s">
        <v>55</v>
      </c>
      <c r="H19" s="357">
        <v>62305</v>
      </c>
      <c r="I19" s="357">
        <v>3</v>
      </c>
      <c r="J19" s="357"/>
      <c r="K19" s="357">
        <v>2002</v>
      </c>
      <c r="L19" s="357">
        <v>45</v>
      </c>
      <c r="M19" s="357">
        <v>6688</v>
      </c>
      <c r="N19" s="357">
        <v>5</v>
      </c>
      <c r="O19" s="357">
        <v>45</v>
      </c>
    </row>
    <row r="20" spans="2:15">
      <c r="E20" s="357"/>
      <c r="F20" s="539"/>
      <c r="G20" s="357"/>
      <c r="H20" s="357"/>
      <c r="I20" s="357"/>
      <c r="J20" s="357"/>
      <c r="K20" s="357"/>
      <c r="L20" s="357"/>
      <c r="M20" s="357"/>
      <c r="N20" s="357"/>
      <c r="O20" s="357"/>
    </row>
    <row r="21" spans="2:15">
      <c r="E21" s="357"/>
      <c r="F21" s="539"/>
      <c r="G21" s="357"/>
      <c r="H21" s="357"/>
      <c r="I21" s="357"/>
      <c r="J21" s="357"/>
      <c r="K21" s="357"/>
      <c r="L21" s="357"/>
      <c r="M21" s="357"/>
      <c r="N21" s="357"/>
      <c r="O21" s="357"/>
    </row>
    <row r="22" spans="2:15">
      <c r="E22" s="357"/>
      <c r="F22" s="539"/>
      <c r="G22" s="357"/>
      <c r="H22" s="357"/>
      <c r="I22" s="357"/>
      <c r="J22" s="357"/>
      <c r="K22" s="357"/>
      <c r="L22" s="357"/>
      <c r="M22" s="357"/>
      <c r="N22" s="357"/>
      <c r="O22" s="357"/>
    </row>
    <row r="23" spans="2:15">
      <c r="B23"/>
      <c r="E23" s="357"/>
      <c r="F23" s="539"/>
      <c r="G23" s="357"/>
      <c r="H23" s="357"/>
      <c r="I23" s="357"/>
      <c r="J23" s="357"/>
      <c r="K23" s="357"/>
      <c r="L23" s="357"/>
      <c r="M23" s="357"/>
      <c r="N23" s="357"/>
      <c r="O23" s="357"/>
    </row>
    <row r="24" spans="2:15">
      <c r="B24"/>
      <c r="E24" s="357"/>
      <c r="F24" s="539"/>
      <c r="G24" s="357"/>
      <c r="H24" s="357"/>
      <c r="I24" s="357"/>
      <c r="J24" s="357"/>
      <c r="K24" s="357"/>
      <c r="L24" s="357"/>
      <c r="M24" s="357"/>
      <c r="N24" s="357"/>
      <c r="O24" s="357"/>
    </row>
    <row r="25" spans="2:15">
      <c r="B25"/>
      <c r="E25" s="357"/>
      <c r="F25" s="539"/>
      <c r="G25" s="357"/>
      <c r="H25" s="357"/>
      <c r="I25" s="357"/>
      <c r="J25" s="357"/>
      <c r="K25" s="357"/>
      <c r="L25" s="357"/>
      <c r="M25" s="357"/>
      <c r="N25" s="357"/>
      <c r="O25" s="357"/>
    </row>
    <row r="26" spans="2:15">
      <c r="B26"/>
      <c r="E26" s="357"/>
      <c r="F26" s="539"/>
      <c r="G26" s="357"/>
      <c r="H26" s="357"/>
      <c r="I26" s="357"/>
      <c r="J26" s="357"/>
      <c r="K26" s="357"/>
      <c r="L26" s="357"/>
      <c r="M26" s="357"/>
      <c r="N26" s="357"/>
      <c r="O26" s="357"/>
    </row>
    <row r="27" spans="2:15">
      <c r="B27"/>
      <c r="E27" s="357"/>
      <c r="F27" s="539"/>
      <c r="G27" s="357"/>
      <c r="H27" s="357"/>
      <c r="I27" s="357"/>
      <c r="J27" s="357"/>
      <c r="K27" s="357"/>
      <c r="L27" s="357"/>
      <c r="M27" s="357"/>
      <c r="N27" s="357"/>
      <c r="O27" s="357"/>
    </row>
    <row r="28" spans="2:15">
      <c r="B28"/>
      <c r="E28" s="357"/>
      <c r="F28" s="539"/>
      <c r="G28" s="357"/>
      <c r="H28" s="357"/>
      <c r="I28" s="357"/>
      <c r="J28" s="357"/>
      <c r="K28" s="357"/>
      <c r="L28" s="357"/>
      <c r="M28" s="357"/>
      <c r="N28" s="357"/>
      <c r="O28" s="357"/>
    </row>
    <row r="29" spans="2:15">
      <c r="B29"/>
      <c r="E29" s="357"/>
      <c r="F29" s="539"/>
      <c r="G29" s="357"/>
      <c r="H29" s="357"/>
      <c r="I29" s="357"/>
      <c r="J29" s="357"/>
      <c r="K29" s="357"/>
      <c r="L29" s="357"/>
      <c r="M29" s="357"/>
      <c r="N29" s="357"/>
      <c r="O29" s="357"/>
    </row>
    <row r="30" spans="2:15">
      <c r="B30"/>
      <c r="E30" s="357"/>
      <c r="F30" s="539"/>
      <c r="G30" s="357"/>
      <c r="H30" s="357"/>
      <c r="I30" s="357"/>
      <c r="J30" s="357"/>
      <c r="K30" s="357"/>
      <c r="L30" s="357"/>
      <c r="M30" s="357"/>
      <c r="N30" s="357"/>
      <c r="O30" s="357"/>
    </row>
    <row r="31" spans="2:15">
      <c r="B31"/>
      <c r="E31" s="357"/>
      <c r="F31" s="539"/>
      <c r="G31" s="357"/>
      <c r="H31" s="357"/>
      <c r="I31" s="357"/>
      <c r="J31" s="357"/>
      <c r="K31" s="357"/>
      <c r="L31" s="357"/>
      <c r="M31" s="357"/>
      <c r="N31" s="357"/>
      <c r="O31" s="357"/>
    </row>
    <row r="32" spans="2:15">
      <c r="B32"/>
      <c r="E32" s="357"/>
      <c r="F32" s="539"/>
      <c r="G32" s="357"/>
      <c r="H32" s="357"/>
      <c r="I32" s="357"/>
      <c r="J32" s="357"/>
      <c r="K32" s="357"/>
      <c r="L32" s="357"/>
      <c r="M32" s="357"/>
      <c r="N32" s="357"/>
      <c r="O32" s="357"/>
    </row>
    <row r="33" spans="2:15">
      <c r="B33"/>
      <c r="E33" s="357"/>
      <c r="F33" s="539"/>
      <c r="G33" s="357"/>
      <c r="H33" s="357"/>
      <c r="I33" s="357"/>
      <c r="J33" s="357"/>
      <c r="K33" s="357"/>
      <c r="L33" s="357"/>
      <c r="M33" s="357"/>
      <c r="N33" s="357"/>
      <c r="O33" s="357"/>
    </row>
    <row r="34" spans="2:15">
      <c r="B34"/>
      <c r="E34" s="357"/>
      <c r="F34" s="539"/>
      <c r="G34" s="357"/>
      <c r="H34" s="357"/>
      <c r="I34" s="357"/>
      <c r="J34" s="357"/>
      <c r="K34" s="357"/>
      <c r="L34" s="357"/>
      <c r="M34" s="357"/>
      <c r="N34" s="357"/>
      <c r="O34" s="357"/>
    </row>
    <row r="35" spans="2:15">
      <c r="B35"/>
      <c r="E35" s="357"/>
      <c r="F35" s="539"/>
      <c r="G35" s="357"/>
      <c r="H35" s="357"/>
      <c r="I35" s="357"/>
      <c r="J35" s="357"/>
      <c r="K35" s="357"/>
      <c r="L35" s="357"/>
      <c r="M35" s="357"/>
      <c r="N35" s="357"/>
      <c r="O35" s="357"/>
    </row>
    <row r="36" spans="2:15">
      <c r="B36"/>
      <c r="E36" s="357"/>
      <c r="F36" s="539"/>
      <c r="G36" s="357"/>
      <c r="H36" s="357"/>
      <c r="I36" s="357"/>
      <c r="J36" s="357"/>
      <c r="K36" s="357"/>
      <c r="L36" s="357"/>
      <c r="M36" s="357"/>
      <c r="N36" s="357"/>
      <c r="O36" s="357"/>
    </row>
    <row r="37" spans="2:15">
      <c r="B37"/>
      <c r="E37" s="357"/>
      <c r="F37" s="539"/>
      <c r="G37" s="357"/>
      <c r="H37" s="357"/>
      <c r="I37" s="357"/>
      <c r="J37" s="357"/>
      <c r="K37" s="357"/>
      <c r="L37" s="357"/>
      <c r="M37" s="357"/>
      <c r="N37" s="357"/>
      <c r="O37" s="357"/>
    </row>
    <row r="38" spans="2:15">
      <c r="B38"/>
      <c r="E38" s="357"/>
      <c r="F38" s="539"/>
      <c r="G38" s="357"/>
      <c r="H38" s="357"/>
      <c r="I38" s="357"/>
      <c r="J38" s="357"/>
      <c r="K38" s="357"/>
      <c r="L38" s="357"/>
      <c r="M38" s="357"/>
      <c r="N38" s="357"/>
      <c r="O38" s="357"/>
    </row>
    <row r="39" spans="2:15">
      <c r="B39"/>
      <c r="E39" s="357"/>
      <c r="F39" s="539"/>
      <c r="G39" s="357"/>
      <c r="H39" s="357"/>
      <c r="I39" s="357"/>
      <c r="J39" s="357"/>
      <c r="K39" s="357"/>
      <c r="L39" s="357"/>
      <c r="M39" s="357"/>
      <c r="N39" s="357"/>
      <c r="O39" s="357"/>
    </row>
    <row r="40" spans="2:15">
      <c r="B40"/>
      <c r="E40" s="357"/>
      <c r="F40" s="539"/>
      <c r="G40" s="357"/>
      <c r="H40" s="357"/>
      <c r="I40" s="357"/>
      <c r="J40" s="357"/>
      <c r="K40" s="357"/>
      <c r="L40" s="357"/>
      <c r="M40" s="357"/>
      <c r="N40" s="357"/>
      <c r="O40" s="357"/>
    </row>
    <row r="41" spans="2:15">
      <c r="B41"/>
      <c r="E41" s="357"/>
      <c r="F41" s="539"/>
      <c r="G41" s="357"/>
      <c r="H41" s="357"/>
      <c r="I41" s="357"/>
      <c r="J41" s="357"/>
      <c r="K41" s="357"/>
      <c r="L41" s="357"/>
      <c r="M41" s="357"/>
      <c r="N41" s="357"/>
      <c r="O41" s="357"/>
    </row>
    <row r="42" spans="2:15">
      <c r="B42"/>
      <c r="E42" s="357"/>
      <c r="F42" s="539"/>
      <c r="G42" s="357"/>
      <c r="H42" s="357"/>
      <c r="I42" s="357"/>
      <c r="J42" s="357"/>
      <c r="K42" s="357"/>
      <c r="L42" s="357"/>
      <c r="M42" s="357"/>
      <c r="N42" s="357"/>
      <c r="O42" s="357"/>
    </row>
    <row r="43" spans="2:15">
      <c r="B43"/>
      <c r="E43" s="357"/>
      <c r="F43" s="539"/>
      <c r="G43" s="357"/>
      <c r="H43" s="357"/>
      <c r="I43" s="357"/>
      <c r="J43" s="357"/>
      <c r="K43" s="357"/>
      <c r="L43" s="357"/>
      <c r="M43" s="357"/>
      <c r="N43" s="357"/>
      <c r="O43" s="357"/>
    </row>
    <row r="44" spans="2:15">
      <c r="B44"/>
      <c r="E44" s="357"/>
      <c r="F44" s="539"/>
      <c r="G44" s="357"/>
      <c r="H44" s="357"/>
      <c r="I44" s="357"/>
      <c r="J44" s="357"/>
      <c r="K44" s="357"/>
      <c r="L44" s="357"/>
      <c r="M44" s="357"/>
      <c r="N44" s="357"/>
      <c r="O44" s="357"/>
    </row>
    <row r="45" spans="2:15">
      <c r="B45"/>
      <c r="E45" s="357"/>
      <c r="F45" s="539"/>
      <c r="G45" s="357"/>
      <c r="H45" s="357"/>
      <c r="I45" s="357"/>
      <c r="J45" s="357"/>
      <c r="K45" s="357"/>
      <c r="L45" s="357"/>
      <c r="M45" s="357"/>
      <c r="N45" s="357"/>
      <c r="O45" s="357"/>
    </row>
    <row r="46" spans="2:15">
      <c r="B46"/>
      <c r="E46" s="357"/>
      <c r="F46" s="539"/>
      <c r="G46" s="357"/>
      <c r="H46" s="357"/>
      <c r="I46" s="357"/>
      <c r="J46" s="357"/>
      <c r="K46" s="357"/>
      <c r="L46" s="357"/>
      <c r="M46" s="357"/>
      <c r="N46" s="357"/>
      <c r="O46" s="357"/>
    </row>
    <row r="47" spans="2:15">
      <c r="B47"/>
      <c r="E47" s="357"/>
      <c r="F47" s="539"/>
      <c r="G47" s="357"/>
      <c r="H47" s="357"/>
      <c r="I47" s="357"/>
      <c r="J47" s="357"/>
      <c r="K47" s="357"/>
      <c r="L47" s="357"/>
      <c r="M47" s="357"/>
      <c r="N47" s="357"/>
      <c r="O47" s="357"/>
    </row>
    <row r="48" spans="2:15">
      <c r="B48"/>
      <c r="E48" s="357"/>
      <c r="F48" s="539"/>
      <c r="G48" s="357"/>
      <c r="H48" s="357"/>
      <c r="I48" s="357"/>
      <c r="J48" s="357"/>
      <c r="K48" s="357"/>
      <c r="L48" s="357"/>
      <c r="M48" s="357"/>
      <c r="N48" s="357"/>
      <c r="O48" s="357"/>
    </row>
    <row r="49" spans="2:15">
      <c r="B49"/>
      <c r="E49" s="357"/>
      <c r="F49" s="539"/>
      <c r="G49" s="357"/>
      <c r="H49" s="357"/>
      <c r="I49" s="357"/>
      <c r="J49" s="357"/>
      <c r="K49" s="357"/>
      <c r="L49" s="357"/>
      <c r="M49" s="357"/>
      <c r="N49" s="357"/>
      <c r="O49" s="357"/>
    </row>
    <row r="50" spans="2:15">
      <c r="B50"/>
      <c r="E50" s="357"/>
      <c r="F50" s="539"/>
      <c r="G50" s="357"/>
      <c r="H50" s="357"/>
      <c r="I50" s="357"/>
      <c r="J50" s="357"/>
      <c r="K50" s="357"/>
      <c r="L50" s="357"/>
      <c r="M50" s="357"/>
      <c r="N50" s="357"/>
      <c r="O50" s="357"/>
    </row>
    <row r="51" spans="2:15">
      <c r="B51"/>
      <c r="E51" s="357"/>
      <c r="F51" s="539"/>
      <c r="G51" s="357"/>
      <c r="H51" s="357"/>
      <c r="I51" s="357"/>
      <c r="J51" s="357"/>
      <c r="K51" s="357"/>
      <c r="L51" s="357"/>
      <c r="M51" s="357"/>
      <c r="N51" s="357"/>
      <c r="O51" s="357"/>
    </row>
    <row r="52" spans="2:15">
      <c r="B52"/>
      <c r="E52" s="357"/>
      <c r="F52" s="539"/>
      <c r="G52" s="357"/>
      <c r="H52" s="357"/>
      <c r="I52" s="357"/>
      <c r="J52" s="357"/>
      <c r="K52" s="357"/>
      <c r="L52" s="357"/>
      <c r="M52" s="357"/>
      <c r="N52" s="357"/>
      <c r="O52" s="357"/>
    </row>
    <row r="53" spans="2:15">
      <c r="B53"/>
      <c r="E53" s="357"/>
      <c r="F53" s="539"/>
      <c r="G53" s="357"/>
      <c r="H53" s="357"/>
      <c r="I53" s="357"/>
      <c r="J53" s="357"/>
      <c r="K53" s="357"/>
      <c r="L53" s="357"/>
      <c r="M53" s="357"/>
      <c r="N53" s="357"/>
      <c r="O53" s="357"/>
    </row>
    <row r="54" spans="2:15">
      <c r="B54"/>
      <c r="E54" s="357"/>
      <c r="F54" s="539"/>
      <c r="G54" s="357"/>
      <c r="H54" s="357"/>
      <c r="I54" s="357"/>
      <c r="J54" s="357"/>
      <c r="K54" s="357"/>
      <c r="L54" s="357"/>
      <c r="M54" s="357"/>
      <c r="N54" s="357"/>
      <c r="O54" s="357"/>
    </row>
    <row r="55" spans="2:15">
      <c r="B55"/>
      <c r="E55" s="357"/>
      <c r="F55" s="539"/>
      <c r="G55" s="357"/>
      <c r="H55" s="357"/>
      <c r="I55" s="357"/>
      <c r="J55" s="357"/>
      <c r="K55" s="357"/>
      <c r="L55" s="357"/>
      <c r="M55" s="357"/>
      <c r="N55" s="357"/>
      <c r="O55" s="357"/>
    </row>
    <row r="56" spans="2:15">
      <c r="B56"/>
      <c r="E56" s="357"/>
      <c r="F56" s="539"/>
      <c r="G56" s="357"/>
      <c r="H56" s="357"/>
      <c r="I56" s="357"/>
      <c r="J56" s="357"/>
      <c r="K56" s="357"/>
      <c r="L56" s="357"/>
      <c r="M56" s="357"/>
      <c r="N56" s="357"/>
      <c r="O56" s="357"/>
    </row>
    <row r="57" spans="2:15">
      <c r="B57"/>
      <c r="E57" s="357"/>
      <c r="F57" s="539"/>
      <c r="G57" s="357"/>
      <c r="H57" s="357"/>
      <c r="I57" s="357"/>
      <c r="J57" s="357"/>
      <c r="K57" s="357"/>
      <c r="L57" s="357"/>
      <c r="M57" s="357"/>
      <c r="N57" s="357"/>
      <c r="O57" s="357"/>
    </row>
    <row r="58" spans="2:15">
      <c r="B58"/>
      <c r="E58" s="357"/>
      <c r="F58" s="539"/>
      <c r="G58" s="357"/>
      <c r="H58" s="357"/>
      <c r="I58" s="357"/>
      <c r="J58" s="357"/>
      <c r="K58" s="357"/>
      <c r="L58" s="357"/>
      <c r="M58" s="357"/>
      <c r="N58" s="357"/>
      <c r="O58" s="357"/>
    </row>
    <row r="59" spans="2:15">
      <c r="B59"/>
      <c r="E59" s="357"/>
      <c r="F59" s="539"/>
      <c r="G59" s="357"/>
      <c r="H59" s="357"/>
      <c r="I59" s="357"/>
      <c r="J59" s="357"/>
      <c r="K59" s="357"/>
      <c r="L59" s="357"/>
      <c r="M59" s="357"/>
      <c r="N59" s="357"/>
      <c r="O59" s="357"/>
    </row>
    <row r="60" spans="2:15">
      <c r="B60"/>
      <c r="E60" s="357"/>
      <c r="F60" s="539"/>
      <c r="G60" s="357"/>
      <c r="H60" s="357"/>
      <c r="I60" s="357"/>
      <c r="J60" s="357"/>
      <c r="K60" s="357"/>
      <c r="L60" s="357"/>
      <c r="M60" s="357"/>
      <c r="N60" s="357"/>
      <c r="O60" s="357"/>
    </row>
    <row r="61" spans="2:15">
      <c r="B61"/>
      <c r="E61" s="357"/>
      <c r="F61" s="539"/>
      <c r="G61" s="357"/>
      <c r="H61" s="357"/>
      <c r="I61" s="357"/>
      <c r="J61" s="357"/>
      <c r="K61" s="357"/>
      <c r="L61" s="357"/>
      <c r="M61" s="357"/>
      <c r="N61" s="357"/>
      <c r="O61" s="357"/>
    </row>
    <row r="62" spans="2:15">
      <c r="B62"/>
      <c r="E62" s="357"/>
      <c r="F62" s="539"/>
      <c r="G62" s="357"/>
      <c r="H62" s="357"/>
      <c r="I62" s="357"/>
      <c r="J62" s="357"/>
      <c r="K62" s="357"/>
      <c r="L62" s="357"/>
      <c r="M62" s="357"/>
      <c r="N62" s="357"/>
      <c r="O62" s="357"/>
    </row>
    <row r="63" spans="2:15">
      <c r="B63"/>
      <c r="E63" s="357"/>
      <c r="F63" s="539"/>
      <c r="G63" s="357"/>
      <c r="H63" s="357"/>
      <c r="I63" s="357"/>
      <c r="J63" s="357"/>
      <c r="K63" s="357"/>
      <c r="L63" s="357"/>
      <c r="M63" s="357"/>
      <c r="N63" s="357"/>
      <c r="O63" s="357"/>
    </row>
    <row r="64" spans="2:15">
      <c r="B64"/>
      <c r="E64" s="357"/>
      <c r="F64" s="539"/>
      <c r="G64" s="357"/>
      <c r="H64" s="357"/>
      <c r="I64" s="357"/>
      <c r="J64" s="357"/>
      <c r="K64" s="357"/>
      <c r="L64" s="357"/>
      <c r="M64" s="357"/>
      <c r="N64" s="357"/>
      <c r="O64" s="357"/>
    </row>
    <row r="65" spans="2:15">
      <c r="B65"/>
      <c r="E65" s="357"/>
      <c r="F65" s="539"/>
      <c r="G65" s="357"/>
      <c r="H65" s="357"/>
      <c r="I65" s="357"/>
      <c r="J65" s="357"/>
      <c r="K65" s="357"/>
      <c r="L65" s="357"/>
      <c r="M65" s="357"/>
      <c r="N65" s="357"/>
      <c r="O65" s="357"/>
    </row>
    <row r="66" spans="2:15">
      <c r="B66"/>
      <c r="E66" s="357"/>
      <c r="F66" s="539"/>
      <c r="G66" s="357"/>
      <c r="H66" s="357"/>
      <c r="I66" s="357"/>
      <c r="J66" s="357"/>
      <c r="K66" s="357"/>
      <c r="L66" s="357"/>
      <c r="M66" s="357"/>
      <c r="N66" s="357"/>
      <c r="O66" s="357"/>
    </row>
    <row r="67" spans="2:15">
      <c r="B67"/>
      <c r="E67" s="357"/>
      <c r="F67" s="539"/>
      <c r="G67" s="357"/>
      <c r="H67" s="357"/>
      <c r="I67" s="357"/>
      <c r="J67" s="357"/>
      <c r="K67" s="357"/>
      <c r="L67" s="357"/>
      <c r="M67" s="357"/>
      <c r="N67" s="357"/>
      <c r="O67" s="357"/>
    </row>
    <row r="68" spans="2:15">
      <c r="E68" s="357"/>
      <c r="F68" s="539"/>
      <c r="G68" s="357"/>
      <c r="H68" s="357"/>
      <c r="I68" s="357"/>
      <c r="J68" s="357"/>
      <c r="K68" s="357"/>
      <c r="L68" s="357"/>
      <c r="M68" s="357"/>
      <c r="N68" s="357"/>
      <c r="O68" s="357"/>
    </row>
    <row r="69" spans="2:15">
      <c r="E69" s="357"/>
      <c r="F69" s="539"/>
      <c r="G69" s="357"/>
      <c r="H69" s="357"/>
      <c r="I69" s="357"/>
      <c r="J69" s="357"/>
      <c r="K69" s="357"/>
      <c r="L69" s="357"/>
      <c r="M69" s="357"/>
      <c r="N69" s="357"/>
      <c r="O69" s="357"/>
    </row>
    <row r="70" spans="2:15">
      <c r="E70" s="357"/>
      <c r="F70" s="539"/>
      <c r="G70" s="357"/>
      <c r="H70" s="357"/>
      <c r="I70" s="357"/>
      <c r="J70" s="357"/>
      <c r="K70" s="357"/>
      <c r="L70" s="357"/>
      <c r="M70" s="357"/>
      <c r="N70" s="357"/>
      <c r="O70" s="357"/>
    </row>
    <row r="71" spans="2:15">
      <c r="E71" s="357"/>
      <c r="F71" s="539"/>
      <c r="G71" s="357"/>
      <c r="H71" s="357"/>
      <c r="I71" s="357"/>
      <c r="J71" s="357"/>
      <c r="K71" s="357"/>
      <c r="L71" s="357"/>
      <c r="M71" s="357"/>
      <c r="N71" s="357"/>
      <c r="O71" s="357"/>
    </row>
    <row r="72" spans="2:15">
      <c r="E72" s="357"/>
      <c r="F72" s="539"/>
      <c r="G72" s="357"/>
      <c r="H72" s="357"/>
      <c r="I72" s="357"/>
      <c r="J72" s="357"/>
      <c r="K72" s="357"/>
      <c r="L72" s="357"/>
      <c r="M72" s="357"/>
      <c r="N72" s="357"/>
      <c r="O72" s="357"/>
    </row>
    <row r="73" spans="2:15">
      <c r="E73" s="357"/>
      <c r="F73" s="539"/>
      <c r="G73" s="357"/>
      <c r="H73" s="357"/>
      <c r="I73" s="357"/>
      <c r="J73" s="357"/>
      <c r="K73" s="357"/>
      <c r="L73" s="357"/>
      <c r="M73" s="357"/>
      <c r="N73" s="357"/>
      <c r="O73" s="357"/>
    </row>
    <row r="74" spans="2:15">
      <c r="E74" s="357"/>
      <c r="F74" s="539"/>
      <c r="G74" s="357"/>
      <c r="H74" s="357"/>
      <c r="I74" s="357"/>
      <c r="J74" s="357"/>
      <c r="K74" s="357"/>
      <c r="L74" s="357"/>
      <c r="M74" s="357"/>
      <c r="N74" s="357"/>
      <c r="O74" s="357"/>
    </row>
    <row r="75" spans="2:15">
      <c r="E75" s="357"/>
      <c r="F75" s="539"/>
      <c r="G75" s="357"/>
      <c r="H75" s="357"/>
      <c r="I75" s="357"/>
      <c r="J75" s="357"/>
      <c r="K75" s="357"/>
      <c r="L75" s="357"/>
      <c r="M75" s="357"/>
      <c r="N75" s="357"/>
      <c r="O75" s="357"/>
    </row>
    <row r="76" spans="2:15">
      <c r="E76" s="357"/>
      <c r="F76" s="539"/>
      <c r="G76" s="357"/>
      <c r="H76" s="357"/>
      <c r="I76" s="357"/>
      <c r="J76" s="357"/>
      <c r="K76" s="357"/>
      <c r="L76" s="357"/>
      <c r="M76" s="357"/>
      <c r="N76" s="357"/>
      <c r="O76" s="357"/>
    </row>
    <row r="77" spans="2:15">
      <c r="E77" s="357"/>
      <c r="F77" s="539"/>
      <c r="G77" s="357"/>
      <c r="H77" s="357"/>
      <c r="I77" s="357"/>
      <c r="J77" s="357"/>
      <c r="K77" s="357"/>
      <c r="L77" s="357"/>
      <c r="M77" s="358"/>
      <c r="N77" s="357"/>
      <c r="O77" s="35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P609"/>
  <sheetViews>
    <sheetView zoomScaleNormal="100" workbookViewId="0"/>
  </sheetViews>
  <sheetFormatPr defaultColWidth="9.140625" defaultRowHeight="15"/>
  <cols>
    <col min="1" max="1" width="9.140625" style="5" customWidth="1"/>
    <col min="2" max="2" width="15" style="5" customWidth="1"/>
    <col min="3" max="3" width="9.140625" style="5" customWidth="1"/>
    <col min="4" max="4" width="9.140625" style="5"/>
    <col min="5" max="5" width="11.28515625" style="5" bestFit="1" customWidth="1"/>
    <col min="6" max="8" width="9.140625" style="5"/>
    <col min="9" max="9" width="9.140625" style="4"/>
    <col min="10" max="16384" width="9.140625" style="3"/>
  </cols>
  <sheetData>
    <row r="3" spans="1:16">
      <c r="I3" s="4">
        <v>1</v>
      </c>
      <c r="J3" s="3" t="s">
        <v>2</v>
      </c>
    </row>
    <row r="4" spans="1:16">
      <c r="B4" s="147" t="s">
        <v>119</v>
      </c>
      <c r="C4" s="12"/>
      <c r="D4" s="12"/>
      <c r="E4" s="147" t="s">
        <v>120</v>
      </c>
      <c r="J4" s="3" t="s">
        <v>10</v>
      </c>
    </row>
    <row r="5" spans="1:16">
      <c r="B5" s="148">
        <v>13300</v>
      </c>
      <c r="C5" s="12"/>
      <c r="D5" s="12"/>
      <c r="E5" s="148">
        <v>983398</v>
      </c>
      <c r="O5" s="606" t="s">
        <v>120</v>
      </c>
      <c r="P5" s="606"/>
    </row>
    <row r="6" spans="1:16">
      <c r="B6" s="148"/>
      <c r="C6" s="12"/>
      <c r="D6" s="12"/>
      <c r="E6" s="148"/>
      <c r="J6" s="606" t="s">
        <v>119</v>
      </c>
      <c r="K6" s="606"/>
    </row>
    <row r="7" spans="1:16">
      <c r="B7" s="148">
        <v>10111133</v>
      </c>
      <c r="C7" s="12"/>
      <c r="D7" s="12"/>
      <c r="E7" s="148">
        <v>45433</v>
      </c>
    </row>
    <row r="8" spans="1:16">
      <c r="B8" s="148"/>
      <c r="C8" s="12"/>
      <c r="D8" s="12"/>
      <c r="E8" s="148"/>
    </row>
    <row r="9" spans="1:16">
      <c r="B9" s="148">
        <v>10133100</v>
      </c>
      <c r="C9" s="12"/>
      <c r="D9" s="12"/>
      <c r="E9" s="148">
        <v>3354454</v>
      </c>
    </row>
    <row r="10" spans="1:16">
      <c r="B10" s="148"/>
      <c r="C10" s="12"/>
      <c r="D10" s="12"/>
      <c r="E10" s="148"/>
    </row>
    <row r="11" spans="1:16">
      <c r="B11" s="148">
        <v>331044</v>
      </c>
      <c r="C11" s="12"/>
      <c r="D11" s="12"/>
      <c r="E11" s="148">
        <v>67673367</v>
      </c>
    </row>
    <row r="12" spans="1:16">
      <c r="B12" s="149"/>
      <c r="E12" s="149"/>
    </row>
    <row r="16" spans="1:16">
      <c r="A16" s="6"/>
    </row>
    <row r="17" spans="1:10">
      <c r="A17" s="6">
        <v>1</v>
      </c>
      <c r="B17" s="5" t="s">
        <v>362</v>
      </c>
      <c r="I17" s="4">
        <v>2</v>
      </c>
      <c r="J17" s="3" t="s">
        <v>1</v>
      </c>
    </row>
    <row r="18" spans="1:10">
      <c r="A18" s="6">
        <v>2</v>
      </c>
      <c r="B18" s="5" t="s">
        <v>5</v>
      </c>
    </row>
    <row r="19" spans="1:10">
      <c r="A19" s="6">
        <v>3</v>
      </c>
      <c r="B19" s="5" t="s">
        <v>6</v>
      </c>
    </row>
    <row r="20" spans="1:10">
      <c r="A20" s="6">
        <v>4</v>
      </c>
      <c r="B20" s="5" t="s">
        <v>8</v>
      </c>
    </row>
    <row r="21" spans="1:10">
      <c r="A21" s="6">
        <v>5</v>
      </c>
      <c r="B21" s="5" t="s">
        <v>9</v>
      </c>
    </row>
    <row r="22" spans="1:10">
      <c r="A22" s="6"/>
    </row>
    <row r="23" spans="1:10">
      <c r="C23" s="5">
        <v>1</v>
      </c>
      <c r="D23" s="5">
        <v>55</v>
      </c>
      <c r="E23" s="5">
        <v>592</v>
      </c>
    </row>
    <row r="24" spans="1:10">
      <c r="C24" s="5">
        <v>2</v>
      </c>
      <c r="D24" s="5">
        <v>66</v>
      </c>
      <c r="E24" s="5">
        <v>32</v>
      </c>
    </row>
    <row r="25" spans="1:10">
      <c r="C25" s="5">
        <v>3</v>
      </c>
      <c r="D25" s="5">
        <v>77</v>
      </c>
      <c r="E25" s="5">
        <v>6</v>
      </c>
    </row>
    <row r="27" spans="1:10" ht="46.5" customHeight="1">
      <c r="A27" s="7">
        <v>6</v>
      </c>
      <c r="B27" s="607" t="s">
        <v>134</v>
      </c>
      <c r="C27" s="607"/>
      <c r="D27" s="607"/>
      <c r="E27" s="607"/>
      <c r="F27" s="607"/>
    </row>
    <row r="28" spans="1:10" ht="20.25" customHeight="1">
      <c r="A28" s="5">
        <v>7</v>
      </c>
      <c r="B28" s="5" t="s">
        <v>7</v>
      </c>
    </row>
    <row r="33" spans="3:10">
      <c r="I33" s="4">
        <v>3</v>
      </c>
    </row>
    <row r="34" spans="3:10" ht="39" customHeight="1">
      <c r="C34" s="9">
        <v>1</v>
      </c>
      <c r="D34" s="10">
        <v>55</v>
      </c>
      <c r="E34" s="9">
        <v>592</v>
      </c>
    </row>
    <row r="35" spans="3:10" ht="39" customHeight="1">
      <c r="C35" s="9">
        <v>2</v>
      </c>
      <c r="D35" s="9">
        <v>66</v>
      </c>
      <c r="E35" s="9">
        <v>32</v>
      </c>
    </row>
    <row r="36" spans="3:10" ht="39" customHeight="1">
      <c r="C36" s="9">
        <v>3</v>
      </c>
      <c r="D36" s="9">
        <v>77</v>
      </c>
      <c r="E36" s="9">
        <v>6</v>
      </c>
    </row>
    <row r="37" spans="3:10" ht="39" customHeight="1">
      <c r="C37" s="9">
        <v>4</v>
      </c>
      <c r="D37" s="9">
        <v>88</v>
      </c>
      <c r="E37" s="9">
        <v>12</v>
      </c>
    </row>
    <row r="38" spans="3:10" ht="19.5" customHeight="1"/>
    <row r="39" spans="3:10" ht="19.5" customHeight="1"/>
    <row r="40" spans="3:10" ht="19.5" customHeight="1"/>
    <row r="43" spans="3:10">
      <c r="I43" s="4">
        <v>4</v>
      </c>
    </row>
    <row r="44" spans="3:10">
      <c r="J44" s="3" t="s">
        <v>375</v>
      </c>
    </row>
    <row r="45" spans="3:10">
      <c r="D45" s="5" t="s">
        <v>11</v>
      </c>
    </row>
    <row r="49" spans="2:12">
      <c r="D49" s="5" t="s">
        <v>12</v>
      </c>
    </row>
    <row r="54" spans="2:12">
      <c r="B54" s="5" t="s">
        <v>13</v>
      </c>
      <c r="E54" s="5" t="s">
        <v>14</v>
      </c>
    </row>
    <row r="60" spans="2:12">
      <c r="I60" s="4">
        <v>5</v>
      </c>
      <c r="J60" s="11" t="s">
        <v>16</v>
      </c>
    </row>
    <row r="61" spans="2:12">
      <c r="B61" s="5" t="s">
        <v>22</v>
      </c>
      <c r="E61" s="5" t="s">
        <v>23</v>
      </c>
    </row>
    <row r="63" spans="2:12">
      <c r="B63" s="5" t="s">
        <v>21</v>
      </c>
      <c r="E63" s="5" t="s">
        <v>23</v>
      </c>
      <c r="J63" s="3" t="s">
        <v>17</v>
      </c>
      <c r="L63" s="3" t="s">
        <v>20</v>
      </c>
    </row>
    <row r="64" spans="2:12">
      <c r="J64" s="3" t="s">
        <v>18</v>
      </c>
      <c r="L64" s="3" t="s">
        <v>20</v>
      </c>
    </row>
    <row r="65" spans="2:12">
      <c r="B65" s="541" t="s">
        <v>360</v>
      </c>
      <c r="J65" s="3" t="s">
        <v>19</v>
      </c>
      <c r="L65" s="3" t="s">
        <v>20</v>
      </c>
    </row>
    <row r="66" spans="2:12">
      <c r="B66" s="149" t="s">
        <v>361</v>
      </c>
    </row>
    <row r="70" spans="2:12">
      <c r="I70" s="4">
        <v>6</v>
      </c>
    </row>
    <row r="71" spans="2:12">
      <c r="B71" s="5" t="s">
        <v>24</v>
      </c>
      <c r="C71" s="5" t="s">
        <v>25</v>
      </c>
      <c r="E71" s="5" t="s">
        <v>26</v>
      </c>
      <c r="G71" s="5" t="s">
        <v>27</v>
      </c>
      <c r="J71" s="3" t="s">
        <v>31</v>
      </c>
    </row>
    <row r="74" spans="2:12">
      <c r="C74" s="5" t="s">
        <v>28</v>
      </c>
      <c r="E74" s="5" t="s">
        <v>29</v>
      </c>
      <c r="G74" s="5" t="s">
        <v>30</v>
      </c>
    </row>
    <row r="77" spans="2:12">
      <c r="C77"/>
      <c r="D77"/>
    </row>
    <row r="78" spans="2:12">
      <c r="C78"/>
      <c r="D78"/>
    </row>
    <row r="79" spans="2:12">
      <c r="C79" s="5">
        <v>1</v>
      </c>
      <c r="D79" s="5">
        <v>12</v>
      </c>
    </row>
    <row r="80" spans="2:12">
      <c r="C80" s="5">
        <v>23</v>
      </c>
      <c r="D80" s="5">
        <v>23</v>
      </c>
    </row>
    <row r="81" spans="3:10">
      <c r="C81" s="5">
        <v>3</v>
      </c>
      <c r="D81" s="5">
        <v>55</v>
      </c>
    </row>
    <row r="82" spans="3:10">
      <c r="C82" s="5">
        <v>5</v>
      </c>
      <c r="D82" s="5">
        <v>6</v>
      </c>
    </row>
    <row r="83" spans="3:10">
      <c r="C83" s="5">
        <v>6</v>
      </c>
      <c r="D83" s="5">
        <v>88</v>
      </c>
    </row>
    <row r="88" spans="3:10">
      <c r="I88" s="4">
        <v>7</v>
      </c>
    </row>
    <row r="89" spans="3:10">
      <c r="J89" s="3" t="s">
        <v>32</v>
      </c>
    </row>
    <row r="100" spans="1:10">
      <c r="A100" s="33"/>
      <c r="B100" s="33"/>
      <c r="C100" s="33"/>
      <c r="D100" s="33"/>
      <c r="E100" s="33"/>
      <c r="F100" s="33"/>
      <c r="G100" s="33"/>
      <c r="H100" s="33"/>
    </row>
    <row r="101" spans="1:10">
      <c r="A101" s="33"/>
      <c r="B101" s="33"/>
      <c r="C101" s="33"/>
      <c r="D101" s="33"/>
      <c r="E101" s="33"/>
      <c r="F101" s="33"/>
      <c r="G101" s="33"/>
      <c r="H101" s="33"/>
    </row>
    <row r="102" spans="1:10">
      <c r="A102" s="33"/>
      <c r="B102" s="33"/>
      <c r="C102" s="33"/>
      <c r="D102" s="33"/>
      <c r="E102" s="33"/>
      <c r="F102" s="33"/>
      <c r="G102" s="33"/>
      <c r="H102" s="33"/>
    </row>
    <row r="103" spans="1:10">
      <c r="A103" s="33"/>
      <c r="B103" s="33"/>
      <c r="C103" s="33"/>
      <c r="D103" s="33"/>
      <c r="E103" s="33"/>
      <c r="F103" s="33"/>
      <c r="G103" s="33"/>
      <c r="H103" s="33"/>
      <c r="I103" s="4">
        <v>8</v>
      </c>
      <c r="J103" s="3" t="s">
        <v>33</v>
      </c>
    </row>
    <row r="104" spans="1:10">
      <c r="A104" s="33"/>
      <c r="B104" s="33"/>
      <c r="C104" s="33"/>
      <c r="D104" s="33"/>
      <c r="E104" s="33"/>
      <c r="F104" s="33"/>
      <c r="G104" s="33"/>
      <c r="H104" s="33"/>
    </row>
    <row r="105" spans="1:10">
      <c r="A105" s="33"/>
      <c r="B105" s="33"/>
      <c r="C105" s="33"/>
      <c r="D105" s="33"/>
      <c r="E105" s="33"/>
      <c r="F105" s="33"/>
      <c r="G105" s="33"/>
      <c r="H105" s="33"/>
    </row>
    <row r="106" spans="1:10">
      <c r="A106" s="33"/>
      <c r="B106" s="33"/>
      <c r="C106" s="33"/>
      <c r="D106" s="33"/>
      <c r="E106" s="33"/>
      <c r="F106" s="33"/>
      <c r="G106" s="33"/>
      <c r="H106" s="33"/>
    </row>
    <row r="107" spans="1:10">
      <c r="A107" s="33"/>
      <c r="B107" s="33"/>
      <c r="C107" s="33"/>
      <c r="D107" s="33"/>
      <c r="E107" s="33"/>
      <c r="F107" s="33"/>
      <c r="G107" s="33"/>
      <c r="H107" s="33"/>
    </row>
    <row r="108" spans="1:10">
      <c r="A108" s="33"/>
      <c r="B108" s="33"/>
      <c r="C108" s="33"/>
      <c r="D108" s="33"/>
      <c r="E108" s="33"/>
      <c r="F108" s="33"/>
      <c r="G108" s="33"/>
      <c r="H108" s="33"/>
    </row>
    <row r="109" spans="1:10">
      <c r="A109" s="33"/>
      <c r="B109" s="33"/>
      <c r="C109" s="33"/>
      <c r="D109" s="33"/>
      <c r="E109" s="33"/>
      <c r="F109" s="33"/>
      <c r="G109" s="33"/>
      <c r="H109" s="33"/>
    </row>
    <row r="110" spans="1:10">
      <c r="A110" s="33"/>
      <c r="B110" s="33"/>
      <c r="C110" s="33"/>
      <c r="D110" s="33"/>
      <c r="E110" s="33"/>
      <c r="F110" s="33"/>
      <c r="G110" s="33"/>
      <c r="H110" s="33"/>
    </row>
    <row r="111" spans="1:10">
      <c r="A111" s="33"/>
      <c r="B111" s="33"/>
      <c r="C111" s="33"/>
      <c r="D111" s="33"/>
      <c r="E111" s="33"/>
      <c r="F111" s="33"/>
      <c r="G111" s="33"/>
      <c r="H111" s="33"/>
    </row>
    <row r="112" spans="1:10">
      <c r="A112" s="33"/>
      <c r="B112" s="33"/>
      <c r="C112" s="33"/>
      <c r="D112" s="33"/>
      <c r="E112" s="33"/>
      <c r="F112" s="33"/>
      <c r="G112" s="33"/>
      <c r="H112" s="33"/>
    </row>
    <row r="113" spans="1:10">
      <c r="A113" s="33"/>
      <c r="B113" s="33"/>
      <c r="C113" s="33"/>
      <c r="D113" s="33"/>
      <c r="E113" s="33"/>
      <c r="F113" s="33"/>
      <c r="G113" s="33"/>
      <c r="H113" s="33"/>
    </row>
    <row r="114" spans="1:10">
      <c r="A114" s="33"/>
      <c r="B114" s="33"/>
      <c r="C114" s="33"/>
      <c r="D114" s="33"/>
      <c r="E114" s="33"/>
      <c r="F114" s="33"/>
      <c r="G114" s="33"/>
      <c r="H114" s="33"/>
    </row>
    <row r="115" spans="1:10">
      <c r="A115" s="33"/>
      <c r="B115" s="33"/>
      <c r="C115" s="33"/>
      <c r="D115" s="33"/>
      <c r="E115" s="33"/>
      <c r="F115" s="33"/>
      <c r="G115" s="33"/>
      <c r="H115" s="33"/>
    </row>
    <row r="116" spans="1:10">
      <c r="A116" s="33"/>
      <c r="B116" s="33"/>
      <c r="C116" s="33"/>
      <c r="D116" s="33"/>
      <c r="E116" s="33"/>
      <c r="F116" s="33"/>
      <c r="G116" s="33"/>
      <c r="H116" s="33"/>
    </row>
    <row r="117" spans="1:10">
      <c r="A117" s="33"/>
      <c r="B117" s="33"/>
      <c r="C117" s="33"/>
      <c r="D117" s="33"/>
      <c r="E117" s="33"/>
      <c r="F117" s="33"/>
      <c r="G117" s="33"/>
      <c r="H117" s="33"/>
    </row>
    <row r="118" spans="1:10">
      <c r="A118" s="33"/>
      <c r="B118" s="33"/>
      <c r="C118" s="33"/>
      <c r="D118" s="33"/>
      <c r="E118" s="33"/>
      <c r="F118" s="33"/>
      <c r="G118" s="33"/>
      <c r="H118" s="33"/>
    </row>
    <row r="119" spans="1:10">
      <c r="A119" s="33"/>
      <c r="B119" s="33"/>
      <c r="C119" s="33"/>
      <c r="D119" s="33"/>
      <c r="E119" s="33"/>
      <c r="F119" s="33"/>
      <c r="G119" s="33"/>
      <c r="H119" s="33"/>
    </row>
    <row r="120" spans="1:10">
      <c r="A120" s="33"/>
      <c r="B120" s="33"/>
      <c r="C120" s="33"/>
      <c r="D120" s="33"/>
      <c r="E120" s="33"/>
      <c r="F120" s="33"/>
      <c r="G120" s="33"/>
      <c r="H120" s="33"/>
    </row>
    <row r="121" spans="1:10">
      <c r="A121" s="33"/>
      <c r="B121" s="33"/>
      <c r="C121" s="33"/>
      <c r="D121" s="33"/>
      <c r="E121" s="33"/>
      <c r="F121" s="33"/>
      <c r="G121" s="33"/>
      <c r="H121" s="33"/>
    </row>
    <row r="122" spans="1:10">
      <c r="A122" s="33"/>
      <c r="B122" s="33"/>
      <c r="C122" s="33"/>
      <c r="D122" s="33"/>
      <c r="E122" s="33"/>
      <c r="F122" s="33"/>
      <c r="G122" s="33"/>
      <c r="H122" s="33"/>
    </row>
    <row r="123" spans="1:10">
      <c r="A123" s="33"/>
      <c r="B123" s="33"/>
      <c r="C123" s="33"/>
      <c r="D123" s="33"/>
      <c r="E123" s="33"/>
      <c r="F123" s="33"/>
      <c r="G123" s="33"/>
      <c r="H123" s="33"/>
    </row>
    <row r="125" spans="1:10">
      <c r="I125" s="4">
        <v>9</v>
      </c>
    </row>
    <row r="126" spans="1:10">
      <c r="J126" s="3" t="s">
        <v>34</v>
      </c>
    </row>
    <row r="127" spans="1:10">
      <c r="D127" s="13" t="s">
        <v>35</v>
      </c>
      <c r="F127" s="5" t="s">
        <v>25</v>
      </c>
    </row>
    <row r="128" spans="1:10">
      <c r="D128" s="15"/>
    </row>
    <row r="129" spans="1:7">
      <c r="D129" s="15"/>
    </row>
    <row r="130" spans="1:7">
      <c r="D130" s="15"/>
    </row>
    <row r="133" spans="1:7" ht="15.75">
      <c r="A133" s="608"/>
      <c r="B133" s="608"/>
      <c r="C133" s="608"/>
      <c r="D133" s="608"/>
    </row>
    <row r="134" spans="1:7" ht="15.75">
      <c r="A134" s="22"/>
      <c r="B134" s="23"/>
      <c r="C134" s="23"/>
    </row>
    <row r="135" spans="1:7" ht="18">
      <c r="A135" s="22"/>
      <c r="B135" s="14" t="s">
        <v>133</v>
      </c>
      <c r="C135" s="23"/>
      <c r="E135" s="5" t="s">
        <v>36</v>
      </c>
      <c r="F135" s="5" t="s">
        <v>36</v>
      </c>
      <c r="G135" s="5" t="s">
        <v>37</v>
      </c>
    </row>
    <row r="137" spans="1:7">
      <c r="B137" s="24" t="s">
        <v>133</v>
      </c>
      <c r="E137" t="s">
        <v>37</v>
      </c>
      <c r="F137" t="s">
        <v>37</v>
      </c>
      <c r="G137" t="s">
        <v>37</v>
      </c>
    </row>
    <row r="140" spans="1:7">
      <c r="B140" s="17">
        <v>42074</v>
      </c>
      <c r="E140" s="5">
        <v>41701</v>
      </c>
      <c r="F140" s="5">
        <v>42127</v>
      </c>
      <c r="G140" s="5">
        <v>42038</v>
      </c>
    </row>
    <row r="143" spans="1:7">
      <c r="B143" s="18">
        <v>0.5</v>
      </c>
      <c r="D143" s="20">
        <v>0.5</v>
      </c>
      <c r="E143" s="19">
        <v>0.5</v>
      </c>
      <c r="F143" s="21">
        <v>0.5</v>
      </c>
      <c r="G143" s="16">
        <v>0.5</v>
      </c>
    </row>
    <row r="158" spans="2:10">
      <c r="B158" s="12"/>
      <c r="D158" s="12" t="s">
        <v>395</v>
      </c>
      <c r="E158" s="12"/>
      <c r="F158" s="12"/>
      <c r="H158" s="12"/>
    </row>
    <row r="159" spans="2:10">
      <c r="I159" s="4">
        <v>10</v>
      </c>
      <c r="J159" s="3" t="s">
        <v>38</v>
      </c>
    </row>
    <row r="160" spans="2:10">
      <c r="B160" s="12" t="s">
        <v>39</v>
      </c>
      <c r="C160" s="12"/>
      <c r="D160" s="12" t="s">
        <v>40</v>
      </c>
      <c r="F160" s="12" t="s">
        <v>41</v>
      </c>
      <c r="H160" s="12" t="s">
        <v>42</v>
      </c>
    </row>
    <row r="161" spans="2:10">
      <c r="B161" s="27">
        <v>0.33</v>
      </c>
      <c r="C161" s="12"/>
      <c r="D161" s="12">
        <v>23</v>
      </c>
      <c r="E161"/>
      <c r="F161" s="12">
        <v>0.6</v>
      </c>
      <c r="G161"/>
      <c r="H161" s="25">
        <v>0.75</v>
      </c>
    </row>
    <row r="162" spans="2:10">
      <c r="B162" s="12">
        <v>0.75</v>
      </c>
      <c r="C162" s="12"/>
      <c r="D162" s="12">
        <v>5500</v>
      </c>
      <c r="E162"/>
      <c r="F162" s="12">
        <v>0.5</v>
      </c>
      <c r="G162"/>
      <c r="H162" s="27">
        <v>0.75</v>
      </c>
    </row>
    <row r="163" spans="2:10">
      <c r="B163" s="12">
        <v>0.6</v>
      </c>
      <c r="C163" s="12"/>
      <c r="D163" s="12">
        <v>25.25</v>
      </c>
      <c r="F163" s="26">
        <v>0.75</v>
      </c>
      <c r="H163" s="28">
        <v>0.75</v>
      </c>
    </row>
    <row r="164" spans="2:10">
      <c r="B164" s="25">
        <v>0.25</v>
      </c>
      <c r="C164" s="12"/>
      <c r="D164" s="12">
        <v>55</v>
      </c>
      <c r="E164"/>
      <c r="F164" s="26">
        <v>0.33</v>
      </c>
      <c r="G164"/>
      <c r="H164" s="29">
        <v>0.75</v>
      </c>
    </row>
    <row r="165" spans="2:10">
      <c r="B165" s="12"/>
      <c r="C165" s="12"/>
      <c r="D165" s="12"/>
      <c r="E165" s="12"/>
      <c r="F165" s="26"/>
      <c r="H165" s="12"/>
    </row>
    <row r="166" spans="2:10">
      <c r="B166" s="12"/>
      <c r="C166" s="12"/>
      <c r="D166" s="12"/>
      <c r="E166" s="12"/>
      <c r="F166" s="12"/>
      <c r="G166" s="26"/>
      <c r="H166" s="12"/>
    </row>
    <row r="167" spans="2:10">
      <c r="B167" s="12"/>
      <c r="C167" s="12"/>
      <c r="D167" s="12"/>
      <c r="E167" s="12"/>
      <c r="F167" s="12"/>
      <c r="G167" s="26"/>
      <c r="H167" s="12"/>
    </row>
    <row r="168" spans="2:10">
      <c r="B168" s="12"/>
      <c r="C168" s="12"/>
      <c r="D168" s="12"/>
      <c r="E168" s="12"/>
      <c r="F168" s="12"/>
      <c r="G168" s="12"/>
      <c r="H168" s="12"/>
    </row>
    <row r="169" spans="2:10">
      <c r="B169" s="12"/>
      <c r="C169" s="12"/>
      <c r="D169" s="12"/>
      <c r="E169" s="12"/>
      <c r="F169" s="12"/>
      <c r="G169" s="12"/>
      <c r="H169" s="12"/>
    </row>
    <row r="170" spans="2:10">
      <c r="B170" s="12"/>
      <c r="C170" s="12"/>
      <c r="D170" s="12"/>
      <c r="E170" s="12"/>
      <c r="F170" s="12"/>
      <c r="G170" s="12"/>
      <c r="H170" s="12"/>
    </row>
    <row r="171" spans="2:10">
      <c r="B171" s="12"/>
      <c r="C171" s="12"/>
      <c r="D171" s="12"/>
      <c r="E171" s="12"/>
      <c r="F171" s="12"/>
      <c r="G171" s="12"/>
      <c r="H171" s="12"/>
    </row>
    <row r="172" spans="2:10">
      <c r="B172" s="12"/>
      <c r="C172" s="12"/>
      <c r="D172" s="12"/>
      <c r="E172" s="12"/>
      <c r="F172" s="12"/>
      <c r="G172" s="12"/>
      <c r="H172" s="12"/>
    </row>
    <row r="173" spans="2:10">
      <c r="B173" s="12"/>
      <c r="C173" s="12"/>
      <c r="D173" s="12"/>
      <c r="E173" s="12"/>
      <c r="F173" s="12"/>
      <c r="G173" s="12"/>
      <c r="H173" s="12"/>
    </row>
    <row r="174" spans="2:10">
      <c r="B174" s="12"/>
      <c r="C174" s="12"/>
      <c r="D174" s="12"/>
      <c r="E174" s="12"/>
      <c r="F174" s="12"/>
      <c r="G174" s="12"/>
      <c r="H174" s="12"/>
    </row>
    <row r="175" spans="2:10">
      <c r="B175" s="12"/>
      <c r="C175" s="12"/>
      <c r="D175" s="12"/>
      <c r="E175" s="12"/>
      <c r="F175" s="12"/>
      <c r="G175" s="12"/>
      <c r="H175" s="12"/>
      <c r="I175" s="4">
        <v>11</v>
      </c>
      <c r="J175" s="3" t="s">
        <v>64</v>
      </c>
    </row>
    <row r="176" spans="2:10">
      <c r="B176" s="12"/>
      <c r="C176" s="12"/>
      <c r="D176" s="12"/>
      <c r="E176" s="12"/>
      <c r="F176" s="12"/>
      <c r="G176" s="12"/>
      <c r="H176" s="12"/>
    </row>
    <row r="177" spans="1:9">
      <c r="B177" s="12"/>
      <c r="C177"/>
      <c r="D177" s="12"/>
      <c r="E177" s="12"/>
      <c r="F177" s="12"/>
      <c r="G177" s="12"/>
      <c r="H177" s="12"/>
    </row>
    <row r="178" spans="1:9">
      <c r="B178" s="12"/>
      <c r="C178" s="12"/>
      <c r="D178" s="12"/>
      <c r="E178" s="12"/>
      <c r="F178" s="12"/>
      <c r="G178" s="12"/>
      <c r="H178" s="12"/>
    </row>
    <row r="179" spans="1:9">
      <c r="B179" s="12"/>
      <c r="C179" s="12"/>
      <c r="D179" s="12"/>
      <c r="E179" s="12"/>
      <c r="F179" s="12"/>
      <c r="G179" s="12"/>
      <c r="H179" s="12"/>
    </row>
    <row r="180" spans="1:9">
      <c r="D180" s="12"/>
      <c r="E180" s="12"/>
      <c r="F180" s="12"/>
      <c r="G180" s="12"/>
      <c r="H180" s="12"/>
    </row>
    <row r="181" spans="1:9">
      <c r="B181" s="12"/>
      <c r="C181" s="12" t="s">
        <v>63</v>
      </c>
      <c r="D181" s="12"/>
      <c r="E181" s="12"/>
      <c r="F181" s="12"/>
      <c r="G181" s="12"/>
      <c r="H181" s="12"/>
    </row>
    <row r="182" spans="1:9">
      <c r="B182" s="12"/>
      <c r="C182" s="12" t="s">
        <v>63</v>
      </c>
      <c r="D182" s="12"/>
      <c r="E182" s="12"/>
      <c r="F182" s="12"/>
      <c r="G182" s="12"/>
      <c r="H182" s="12"/>
    </row>
    <row r="183" spans="1:9">
      <c r="B183" s="12"/>
      <c r="C183" s="12" t="s">
        <v>63</v>
      </c>
      <c r="D183" s="12"/>
      <c r="E183" s="12"/>
      <c r="F183" s="12"/>
      <c r="G183" s="12"/>
      <c r="H183" s="12"/>
    </row>
    <row r="184" spans="1:9">
      <c r="B184" s="12"/>
      <c r="C184" s="12" t="s">
        <v>284</v>
      </c>
      <c r="D184" s="12"/>
      <c r="E184" s="12"/>
      <c r="F184" s="12"/>
      <c r="G184" s="12"/>
      <c r="H184" s="12"/>
    </row>
    <row r="185" spans="1:9">
      <c r="B185" s="12"/>
      <c r="C185" s="12"/>
      <c r="D185" s="12"/>
      <c r="E185" s="12"/>
      <c r="F185" s="12"/>
      <c r="G185" s="12"/>
      <c r="H185" s="12"/>
    </row>
    <row r="186" spans="1:9">
      <c r="B186" s="12"/>
      <c r="C186" s="12"/>
      <c r="D186" s="12"/>
      <c r="E186" s="12"/>
      <c r="F186" s="12"/>
      <c r="G186" s="12"/>
      <c r="H186" s="12"/>
    </row>
    <row r="187" spans="1:9">
      <c r="A187" s="12"/>
      <c r="B187" s="12"/>
      <c r="C187" s="12"/>
      <c r="D187" s="12"/>
      <c r="E187" s="12"/>
      <c r="F187" s="12"/>
      <c r="G187" s="12"/>
      <c r="H187" s="12"/>
      <c r="I187" s="4">
        <v>12</v>
      </c>
    </row>
    <row r="188" spans="1:9" ht="15.75" thickBot="1">
      <c r="A188" s="12"/>
      <c r="B188" s="12"/>
      <c r="C188" s="12"/>
      <c r="D188" s="12"/>
      <c r="E188" s="12"/>
      <c r="F188" s="12"/>
      <c r="G188" s="12"/>
      <c r="H188" s="12"/>
    </row>
    <row r="189" spans="1:9">
      <c r="A189" s="71"/>
      <c r="B189" s="72" t="s">
        <v>78</v>
      </c>
      <c r="C189" s="73"/>
      <c r="D189" s="12"/>
      <c r="E189" s="345"/>
      <c r="F189" s="345" t="s">
        <v>78</v>
      </c>
      <c r="G189" s="345"/>
      <c r="H189" s="12"/>
    </row>
    <row r="190" spans="1:9">
      <c r="A190" s="74" t="s">
        <v>56</v>
      </c>
      <c r="B190" s="75" t="s">
        <v>79</v>
      </c>
      <c r="C190" s="76" t="s">
        <v>80</v>
      </c>
      <c r="D190" s="12"/>
      <c r="E190" s="12" t="s">
        <v>56</v>
      </c>
      <c r="F190" s="12" t="s">
        <v>79</v>
      </c>
      <c r="G190" s="12" t="s">
        <v>80</v>
      </c>
      <c r="H190" s="12"/>
    </row>
    <row r="191" spans="1:9">
      <c r="A191" s="77" t="s">
        <v>55</v>
      </c>
      <c r="B191" s="78"/>
      <c r="C191" s="79"/>
      <c r="D191" s="12"/>
      <c r="E191" s="5" t="s">
        <v>55</v>
      </c>
      <c r="H191" s="12"/>
    </row>
    <row r="192" spans="1:9">
      <c r="A192" s="80" t="s">
        <v>81</v>
      </c>
      <c r="B192" s="81"/>
      <c r="C192" s="82"/>
      <c r="D192" s="12"/>
      <c r="E192" s="5" t="s">
        <v>81</v>
      </c>
      <c r="H192" s="12"/>
    </row>
    <row r="193" spans="1:10">
      <c r="A193" s="80" t="s">
        <v>82</v>
      </c>
      <c r="B193" s="81"/>
      <c r="C193" s="82"/>
      <c r="D193" s="12"/>
      <c r="E193" s="5" t="s">
        <v>82</v>
      </c>
      <c r="H193" s="12"/>
    </row>
    <row r="194" spans="1:10">
      <c r="A194" s="83" t="s">
        <v>83</v>
      </c>
      <c r="B194" s="84"/>
      <c r="C194" s="85"/>
      <c r="D194" s="12"/>
      <c r="E194" s="5" t="s">
        <v>83</v>
      </c>
      <c r="H194" s="12"/>
    </row>
    <row r="195" spans="1:10">
      <c r="A195" s="86" t="s">
        <v>74</v>
      </c>
      <c r="B195" s="87"/>
      <c r="C195" s="88"/>
      <c r="D195" s="12"/>
      <c r="E195" s="5" t="s">
        <v>74</v>
      </c>
      <c r="H195" s="12"/>
    </row>
    <row r="196" spans="1:10" ht="15.75" thickBot="1">
      <c r="A196" s="89"/>
      <c r="B196" s="90"/>
      <c r="C196" s="91"/>
      <c r="D196" s="12"/>
      <c r="E196" s="12"/>
      <c r="F196" s="12"/>
      <c r="G196" s="12"/>
      <c r="H196" s="12"/>
    </row>
    <row r="197" spans="1:10">
      <c r="B197" s="12"/>
      <c r="C197" s="12"/>
      <c r="D197" s="12"/>
      <c r="E197" s="12"/>
      <c r="F197" s="12"/>
      <c r="G197" s="12"/>
      <c r="H197" s="12"/>
    </row>
    <row r="198" spans="1:10">
      <c r="B198" s="12"/>
      <c r="C198" s="12"/>
      <c r="D198" s="12"/>
      <c r="E198" s="12"/>
      <c r="F198" s="12"/>
      <c r="G198" s="12"/>
      <c r="H198" s="12"/>
    </row>
    <row r="199" spans="1:10">
      <c r="B199" s="12"/>
      <c r="C199" s="12"/>
      <c r="D199" s="12"/>
      <c r="E199" s="12"/>
      <c r="F199" s="12"/>
      <c r="G199" s="12"/>
      <c r="H199" s="12"/>
    </row>
    <row r="200" spans="1:10">
      <c r="B200" s="12"/>
      <c r="C200" s="12"/>
      <c r="D200" s="12"/>
      <c r="E200" s="12"/>
      <c r="F200" s="12"/>
      <c r="G200" s="12"/>
      <c r="H200" s="12"/>
    </row>
    <row r="201" spans="1:10">
      <c r="B201" s="12"/>
      <c r="C201" s="12"/>
      <c r="D201" s="12"/>
      <c r="E201" s="12"/>
      <c r="F201" s="12"/>
      <c r="G201" s="12"/>
      <c r="H201" s="12"/>
    </row>
    <row r="202" spans="1:10">
      <c r="B202" s="12"/>
      <c r="C202" s="12"/>
      <c r="D202" s="12"/>
      <c r="E202" s="12"/>
      <c r="F202" s="12"/>
      <c r="G202" s="12"/>
      <c r="H202" s="12"/>
    </row>
    <row r="203" spans="1:10">
      <c r="B203" s="12"/>
      <c r="C203" s="12"/>
      <c r="D203" s="12"/>
      <c r="E203" s="12"/>
      <c r="F203" s="12"/>
      <c r="G203" s="12"/>
      <c r="H203" s="12"/>
    </row>
    <row r="204" spans="1:10">
      <c r="B204" s="12"/>
      <c r="C204" s="12"/>
      <c r="D204" s="12"/>
      <c r="E204" s="12"/>
      <c r="F204" s="12"/>
      <c r="G204" s="12"/>
      <c r="H204" s="12"/>
      <c r="I204" s="4">
        <v>13</v>
      </c>
    </row>
    <row r="205" spans="1:10">
      <c r="B205" s="12"/>
      <c r="C205" s="12"/>
      <c r="D205" s="12"/>
      <c r="E205" s="12"/>
      <c r="F205" s="12"/>
      <c r="G205" s="12"/>
      <c r="H205" s="12"/>
    </row>
    <row r="206" spans="1:10">
      <c r="B206" s="12"/>
      <c r="C206" s="12"/>
      <c r="D206" s="12"/>
      <c r="E206" s="12"/>
      <c r="F206" s="12"/>
      <c r="G206" s="12"/>
      <c r="H206" s="12"/>
      <c r="I206" s="3"/>
    </row>
    <row r="207" spans="1:10">
      <c r="I207" s="12"/>
      <c r="J207" s="12"/>
    </row>
    <row r="208" spans="1:10">
      <c r="B208" s="563" t="s">
        <v>99</v>
      </c>
      <c r="C208" s="563" t="s">
        <v>100</v>
      </c>
      <c r="D208" s="563" t="s">
        <v>228</v>
      </c>
      <c r="E208" s="563" t="s">
        <v>241</v>
      </c>
      <c r="F208" s="563" t="s">
        <v>56</v>
      </c>
      <c r="G208" s="564" t="s">
        <v>122</v>
      </c>
      <c r="H208" s="563" t="s">
        <v>274</v>
      </c>
      <c r="I208" s="564" t="s">
        <v>264</v>
      </c>
      <c r="J208" s="12"/>
    </row>
    <row r="209" spans="1:14">
      <c r="B209" s="420" t="s">
        <v>179</v>
      </c>
      <c r="C209" s="420" t="s">
        <v>105</v>
      </c>
      <c r="D209" s="150" t="s">
        <v>209</v>
      </c>
      <c r="E209" s="421">
        <v>22992</v>
      </c>
      <c r="F209" s="422" t="s">
        <v>180</v>
      </c>
      <c r="G209" s="423">
        <v>62301</v>
      </c>
      <c r="H209" s="423">
        <v>2</v>
      </c>
      <c r="I209" s="424">
        <v>45</v>
      </c>
      <c r="J209" s="12"/>
    </row>
    <row r="210" spans="1:14">
      <c r="B210" s="317" t="s">
        <v>106</v>
      </c>
      <c r="C210" s="420" t="s">
        <v>105</v>
      </c>
      <c r="D210" s="150" t="s">
        <v>281</v>
      </c>
      <c r="E210" s="425">
        <v>43747</v>
      </c>
      <c r="F210" s="152" t="s">
        <v>180</v>
      </c>
      <c r="G210" s="238">
        <v>62301</v>
      </c>
      <c r="H210" s="238">
        <v>2</v>
      </c>
      <c r="I210" s="426">
        <v>45</v>
      </c>
      <c r="J210" s="12"/>
    </row>
    <row r="211" spans="1:14">
      <c r="B211" s="317" t="s">
        <v>61</v>
      </c>
      <c r="C211" s="317" t="s">
        <v>107</v>
      </c>
      <c r="D211" s="150" t="s">
        <v>281</v>
      </c>
      <c r="E211" s="425">
        <v>36166</v>
      </c>
      <c r="F211" s="152" t="s">
        <v>180</v>
      </c>
      <c r="G211" s="238">
        <v>62301</v>
      </c>
      <c r="H211" s="238">
        <v>2</v>
      </c>
      <c r="I211" s="427">
        <v>33</v>
      </c>
      <c r="J211" s="12"/>
    </row>
    <row r="212" spans="1:14" ht="15.75" thickBot="1">
      <c r="A212"/>
      <c r="B212"/>
      <c r="C212"/>
      <c r="D212"/>
      <c r="E212" s="289"/>
      <c r="F212"/>
      <c r="G212"/>
      <c r="H212"/>
      <c r="I212" s="595">
        <f>SUM(I209:I211)</f>
        <v>123</v>
      </c>
      <c r="J212" s="12"/>
    </row>
    <row r="213" spans="1:14" ht="15.75" thickTop="1">
      <c r="A213"/>
      <c r="I213" s="5"/>
      <c r="J213"/>
    </row>
    <row r="214" spans="1:14">
      <c r="A214"/>
      <c r="I214" s="5"/>
      <c r="J214"/>
      <c r="N214" s="3" t="s">
        <v>376</v>
      </c>
    </row>
    <row r="215" spans="1:14">
      <c r="A215"/>
      <c r="I215" s="5"/>
      <c r="J215"/>
    </row>
    <row r="216" spans="1:14">
      <c r="A216"/>
      <c r="I216" s="5"/>
      <c r="J216"/>
    </row>
    <row r="217" spans="1:14">
      <c r="A217"/>
      <c r="I217" s="5"/>
      <c r="J217"/>
    </row>
    <row r="218" spans="1:14">
      <c r="A218"/>
      <c r="I218"/>
      <c r="J218"/>
    </row>
    <row r="219" spans="1:14">
      <c r="A219"/>
      <c r="I219"/>
      <c r="J219"/>
      <c r="L219" s="433"/>
    </row>
    <row r="220" spans="1:14">
      <c r="A220"/>
      <c r="I220"/>
      <c r="J220"/>
      <c r="L220" s="433"/>
    </row>
    <row r="221" spans="1:14">
      <c r="A221"/>
      <c r="I221"/>
      <c r="J221"/>
      <c r="L221" s="433"/>
    </row>
    <row r="222" spans="1:14">
      <c r="A222"/>
      <c r="I222"/>
      <c r="J222"/>
      <c r="L222" s="433"/>
    </row>
    <row r="223" spans="1:14">
      <c r="A223"/>
      <c r="B223"/>
      <c r="C223"/>
      <c r="D223"/>
      <c r="E223" s="289"/>
      <c r="F223"/>
      <c r="G223"/>
      <c r="H223"/>
      <c r="I223" s="37"/>
      <c r="J223"/>
    </row>
    <row r="224" spans="1:14">
      <c r="A224"/>
      <c r="B224"/>
      <c r="C224"/>
      <c r="D224"/>
      <c r="E224"/>
      <c r="F224"/>
      <c r="G224"/>
      <c r="H224"/>
      <c r="I224"/>
      <c r="J224"/>
    </row>
    <row r="225" spans="1:10">
      <c r="A225"/>
      <c r="B225"/>
      <c r="C225"/>
      <c r="D225"/>
      <c r="E225"/>
      <c r="F225"/>
      <c r="G225"/>
      <c r="H225"/>
      <c r="I225"/>
      <c r="J225"/>
    </row>
    <row r="226" spans="1:10">
      <c r="A226"/>
      <c r="B226"/>
      <c r="C226"/>
      <c r="D226"/>
      <c r="E226"/>
      <c r="F226"/>
      <c r="G226"/>
      <c r="H226"/>
      <c r="I226"/>
      <c r="J226"/>
    </row>
    <row r="227" spans="1:10">
      <c r="A227"/>
      <c r="B227"/>
      <c r="C227"/>
      <c r="D227"/>
      <c r="E227"/>
      <c r="F227"/>
      <c r="G227"/>
      <c r="H227"/>
      <c r="I227"/>
      <c r="J227"/>
    </row>
    <row r="228" spans="1:10">
      <c r="A228"/>
      <c r="B228" s="12"/>
      <c r="C228" s="12"/>
      <c r="D228" s="12"/>
      <c r="E228" s="12"/>
      <c r="F228" s="12"/>
      <c r="G228" s="12"/>
      <c r="H228" s="12"/>
      <c r="I228"/>
      <c r="J228"/>
    </row>
    <row r="229" spans="1:10" s="1" customFormat="1">
      <c r="A229" s="31"/>
      <c r="B229" s="31"/>
      <c r="C229" s="31"/>
      <c r="D229" s="31"/>
      <c r="E229" s="31"/>
      <c r="F229" s="31"/>
      <c r="G229" s="31"/>
      <c r="H229" s="31"/>
      <c r="I229" s="2"/>
    </row>
    <row r="230" spans="1:10" s="1" customFormat="1">
      <c r="A230" s="30"/>
      <c r="B230" s="31"/>
      <c r="C230" s="31"/>
      <c r="D230" s="31"/>
      <c r="E230" s="31"/>
      <c r="F230" s="31"/>
      <c r="G230" s="31"/>
      <c r="H230" s="31"/>
      <c r="I230" s="2"/>
    </row>
    <row r="231" spans="1:10" s="1" customFormat="1">
      <c r="A231" s="30"/>
      <c r="B231" s="30"/>
      <c r="C231" s="30"/>
      <c r="D231" s="30"/>
      <c r="E231" s="30"/>
      <c r="F231" s="30"/>
      <c r="G231" s="30"/>
      <c r="H231" s="30"/>
      <c r="I231" s="2"/>
    </row>
    <row r="232" spans="1:10" s="1" customFormat="1">
      <c r="A232" s="30"/>
      <c r="B232" s="30"/>
      <c r="C232" s="30"/>
      <c r="D232" s="30"/>
      <c r="E232" s="30"/>
      <c r="F232" s="30"/>
      <c r="G232" s="30"/>
      <c r="H232" s="30"/>
      <c r="I232" s="2"/>
    </row>
    <row r="233" spans="1:10" s="1" customFormat="1">
      <c r="A233" s="30"/>
      <c r="B233" s="30"/>
      <c r="C233" s="30"/>
      <c r="D233" s="30"/>
      <c r="E233" s="30"/>
      <c r="F233" s="30"/>
      <c r="G233" s="30"/>
      <c r="H233" s="30"/>
      <c r="I233" s="2"/>
    </row>
    <row r="234" spans="1:10" s="1" customFormat="1">
      <c r="A234" s="30"/>
      <c r="B234" s="30"/>
      <c r="C234" s="30"/>
      <c r="D234" s="30"/>
      <c r="E234" s="30"/>
      <c r="F234" s="30"/>
      <c r="G234" s="30"/>
      <c r="H234" s="30"/>
      <c r="I234" s="2"/>
    </row>
    <row r="235" spans="1:10" s="1" customFormat="1">
      <c r="A235" s="30"/>
      <c r="B235" s="30"/>
      <c r="C235" s="30"/>
      <c r="D235" s="30"/>
      <c r="E235" s="30"/>
      <c r="F235" s="30"/>
      <c r="G235" s="30"/>
      <c r="H235" s="30"/>
      <c r="I235" s="2"/>
    </row>
    <row r="236" spans="1:10" s="1" customFormat="1">
      <c r="A236" s="30"/>
      <c r="B236" s="30"/>
      <c r="C236" s="30"/>
      <c r="D236" s="30"/>
      <c r="E236" s="30"/>
      <c r="F236" s="30"/>
      <c r="G236" s="30"/>
      <c r="H236" s="30"/>
      <c r="I236" s="2"/>
    </row>
    <row r="237" spans="1:10" s="1" customFormat="1">
      <c r="A237" s="30"/>
      <c r="B237" s="30"/>
      <c r="C237" s="30"/>
      <c r="D237" s="30"/>
      <c r="E237" s="30"/>
      <c r="F237" s="30"/>
      <c r="G237" s="30"/>
      <c r="H237" s="30"/>
      <c r="I237" s="2"/>
    </row>
    <row r="238" spans="1:10" s="1" customFormat="1">
      <c r="A238" s="30"/>
      <c r="B238" s="30"/>
      <c r="C238" s="30"/>
      <c r="D238" s="30"/>
      <c r="E238" s="30"/>
      <c r="F238" s="30"/>
      <c r="G238" s="30"/>
      <c r="H238" s="30"/>
      <c r="I238" s="2"/>
    </row>
    <row r="239" spans="1:10" s="1" customFormat="1">
      <c r="A239" s="30"/>
      <c r="B239" s="30"/>
      <c r="C239" s="30"/>
      <c r="D239" s="30"/>
      <c r="E239" s="30"/>
      <c r="F239" s="30"/>
      <c r="G239" s="30"/>
      <c r="H239" s="30"/>
      <c r="I239" s="2"/>
    </row>
    <row r="240" spans="1:10" s="1" customFormat="1">
      <c r="A240" s="30"/>
      <c r="B240" s="30"/>
      <c r="C240" s="30"/>
      <c r="D240" s="30"/>
      <c r="E240" s="30"/>
      <c r="F240" s="30"/>
      <c r="G240" s="30"/>
      <c r="H240" s="30"/>
      <c r="I240" s="2"/>
    </row>
    <row r="241" spans="1:9" s="1" customFormat="1">
      <c r="A241" s="30"/>
      <c r="B241" s="30"/>
      <c r="C241" s="30"/>
      <c r="D241" s="30"/>
      <c r="E241" s="30"/>
      <c r="F241" s="30"/>
      <c r="G241" s="30"/>
      <c r="H241" s="30"/>
      <c r="I241" s="2"/>
    </row>
    <row r="242" spans="1:9" s="1" customFormat="1">
      <c r="A242" s="30"/>
      <c r="B242" s="30"/>
      <c r="C242" s="30"/>
      <c r="D242" s="30"/>
      <c r="E242" s="30"/>
      <c r="F242" s="30"/>
      <c r="G242" s="30"/>
      <c r="H242" s="30"/>
      <c r="I242" s="2"/>
    </row>
    <row r="243" spans="1:9" s="1" customFormat="1">
      <c r="A243" s="30"/>
      <c r="B243" s="30"/>
      <c r="C243" s="30"/>
      <c r="D243" s="30"/>
      <c r="E243" s="30"/>
      <c r="F243" s="30"/>
      <c r="G243" s="30"/>
      <c r="H243" s="30"/>
      <c r="I243" s="2"/>
    </row>
    <row r="244" spans="1:9" s="1" customFormat="1">
      <c r="A244" s="30"/>
      <c r="B244" s="30"/>
      <c r="C244" s="30"/>
      <c r="D244" s="30"/>
      <c r="E244" s="30"/>
      <c r="F244" s="30"/>
      <c r="G244" s="30"/>
      <c r="H244" s="30"/>
      <c r="I244" s="2"/>
    </row>
    <row r="245" spans="1:9" s="1" customFormat="1">
      <c r="A245" s="30"/>
      <c r="B245" s="30"/>
      <c r="C245" s="30"/>
      <c r="D245" s="30"/>
      <c r="E245" s="30"/>
      <c r="F245" s="30"/>
      <c r="G245" s="30"/>
      <c r="H245" s="30"/>
      <c r="I245" s="2"/>
    </row>
    <row r="246" spans="1:9" s="1" customFormat="1">
      <c r="A246" s="30"/>
      <c r="B246" s="30"/>
      <c r="C246" s="30"/>
      <c r="D246" s="30"/>
      <c r="E246" s="30"/>
      <c r="F246" s="30"/>
      <c r="G246" s="30"/>
      <c r="H246" s="30"/>
      <c r="I246" s="2"/>
    </row>
    <row r="247" spans="1:9" s="1" customFormat="1">
      <c r="A247" s="30"/>
      <c r="B247" s="30"/>
      <c r="C247" s="30"/>
      <c r="D247" s="30"/>
      <c r="E247" s="30"/>
      <c r="F247" s="30"/>
      <c r="G247" s="30"/>
      <c r="H247" s="30"/>
      <c r="I247" s="2"/>
    </row>
    <row r="248" spans="1:9" s="1" customFormat="1">
      <c r="A248" s="30"/>
      <c r="B248" s="30"/>
      <c r="C248" s="30"/>
      <c r="D248" s="30"/>
      <c r="E248" s="30"/>
      <c r="F248" s="30"/>
      <c r="G248" s="30"/>
      <c r="H248" s="30"/>
      <c r="I248" s="2"/>
    </row>
    <row r="249" spans="1:9" s="1" customFormat="1">
      <c r="A249" s="30"/>
      <c r="B249" s="30"/>
      <c r="C249" s="30"/>
      <c r="D249" s="30"/>
      <c r="E249" s="30"/>
      <c r="F249" s="30"/>
      <c r="G249" s="30"/>
      <c r="H249" s="30"/>
      <c r="I249" s="2"/>
    </row>
    <row r="250" spans="1:9" s="1" customFormat="1">
      <c r="A250" s="30"/>
      <c r="B250" s="30"/>
      <c r="C250" s="30"/>
      <c r="D250" s="30"/>
      <c r="E250" s="30"/>
      <c r="F250" s="30"/>
      <c r="G250" s="30"/>
      <c r="H250" s="30"/>
      <c r="I250" s="2"/>
    </row>
    <row r="251" spans="1:9" s="1" customFormat="1">
      <c r="A251" s="30"/>
      <c r="B251" s="30"/>
      <c r="C251" s="30"/>
      <c r="D251" s="30"/>
      <c r="E251" s="30"/>
      <c r="F251" s="30"/>
      <c r="G251" s="30"/>
      <c r="H251" s="30"/>
      <c r="I251" s="2"/>
    </row>
    <row r="252" spans="1:9" s="1" customFormat="1">
      <c r="A252" s="30"/>
      <c r="B252" s="30"/>
      <c r="C252" s="30"/>
      <c r="D252" s="30"/>
      <c r="E252" s="30"/>
      <c r="F252" s="30"/>
      <c r="G252" s="30"/>
      <c r="H252" s="30"/>
      <c r="I252" s="2"/>
    </row>
    <row r="253" spans="1:9" s="1" customFormat="1">
      <c r="A253" s="30"/>
      <c r="B253" s="30"/>
      <c r="C253" s="30"/>
      <c r="D253" s="30"/>
      <c r="E253" s="30"/>
      <c r="F253" s="30"/>
      <c r="G253" s="30"/>
      <c r="H253" s="30"/>
      <c r="I253" s="2"/>
    </row>
    <row r="254" spans="1:9" s="1" customFormat="1">
      <c r="A254" s="30"/>
      <c r="B254" s="30"/>
      <c r="C254" s="30"/>
      <c r="D254" s="30"/>
      <c r="E254" s="30"/>
      <c r="F254" s="30"/>
      <c r="G254" s="30"/>
      <c r="H254" s="30"/>
      <c r="I254" s="2"/>
    </row>
    <row r="255" spans="1:9" s="1" customFormat="1">
      <c r="A255" s="30"/>
      <c r="B255" s="30"/>
      <c r="C255" s="30"/>
      <c r="D255" s="30"/>
      <c r="E255" s="30"/>
      <c r="F255" s="30"/>
      <c r="G255" s="30"/>
      <c r="H255" s="30"/>
      <c r="I255" s="2"/>
    </row>
    <row r="256" spans="1:9" s="1" customFormat="1">
      <c r="A256" s="30"/>
      <c r="B256" s="30"/>
      <c r="C256" s="30"/>
      <c r="D256" s="30"/>
      <c r="E256" s="30"/>
      <c r="F256" s="30"/>
      <c r="G256" s="30"/>
      <c r="H256" s="30"/>
      <c r="I256" s="2"/>
    </row>
    <row r="257" spans="1:9" s="1" customFormat="1">
      <c r="A257" s="30"/>
      <c r="B257" s="30"/>
      <c r="C257" s="30"/>
      <c r="D257" s="30"/>
      <c r="E257" s="30"/>
      <c r="F257" s="30"/>
      <c r="G257" s="30"/>
      <c r="H257" s="30"/>
      <c r="I257" s="2"/>
    </row>
    <row r="258" spans="1:9" s="1" customFormat="1">
      <c r="A258" s="30"/>
      <c r="B258" s="30"/>
      <c r="C258" s="30"/>
      <c r="D258" s="30"/>
      <c r="E258" s="30"/>
      <c r="F258" s="30"/>
      <c r="G258" s="30"/>
      <c r="H258" s="30"/>
      <c r="I258" s="2"/>
    </row>
    <row r="259" spans="1:9" s="1" customFormat="1">
      <c r="A259" s="30"/>
      <c r="B259" s="30"/>
      <c r="C259" s="30"/>
      <c r="D259" s="30"/>
      <c r="E259" s="30"/>
      <c r="F259" s="30"/>
      <c r="G259" s="30"/>
      <c r="H259" s="30"/>
      <c r="I259" s="2"/>
    </row>
    <row r="260" spans="1:9" s="1" customFormat="1">
      <c r="A260" s="30"/>
      <c r="B260" s="30"/>
      <c r="C260" s="30"/>
      <c r="D260" s="30"/>
      <c r="E260" s="30"/>
      <c r="F260" s="30"/>
      <c r="G260" s="30"/>
      <c r="H260" s="30"/>
      <c r="I260" s="2"/>
    </row>
    <row r="261" spans="1:9" s="1" customFormat="1">
      <c r="A261" s="30"/>
      <c r="B261" s="30"/>
      <c r="C261" s="30"/>
      <c r="D261" s="30"/>
      <c r="E261" s="30"/>
      <c r="F261" s="30"/>
      <c r="G261" s="30"/>
      <c r="H261" s="30"/>
      <c r="I261" s="2"/>
    </row>
    <row r="262" spans="1:9" s="1" customFormat="1">
      <c r="A262" s="30"/>
      <c r="B262" s="30"/>
      <c r="C262" s="30"/>
      <c r="D262" s="30"/>
      <c r="E262" s="30"/>
      <c r="F262" s="30"/>
      <c r="G262" s="30"/>
      <c r="H262" s="30"/>
      <c r="I262" s="2"/>
    </row>
    <row r="263" spans="1:9" s="1" customFormat="1">
      <c r="A263" s="32">
        <v>99</v>
      </c>
      <c r="B263" s="30"/>
      <c r="C263" s="30"/>
      <c r="D263" s="30"/>
      <c r="E263" s="30"/>
      <c r="F263" s="30"/>
      <c r="G263" s="30"/>
      <c r="H263" s="30"/>
      <c r="I263" s="2"/>
    </row>
    <row r="264" spans="1:9" s="1" customFormat="1">
      <c r="A264" s="30"/>
      <c r="B264" s="30"/>
      <c r="C264" s="30"/>
      <c r="D264" s="30"/>
      <c r="E264" s="30"/>
      <c r="F264" s="30"/>
      <c r="G264" s="30"/>
      <c r="H264" s="30"/>
      <c r="I264" s="2"/>
    </row>
    <row r="265" spans="1:9" s="1" customFormat="1">
      <c r="A265" s="30"/>
      <c r="B265" s="30"/>
      <c r="C265" s="30"/>
      <c r="D265" s="30"/>
      <c r="E265" s="30"/>
      <c r="F265" s="30"/>
      <c r="G265" s="30"/>
      <c r="H265" s="30"/>
      <c r="I265" s="2"/>
    </row>
    <row r="266" spans="1:9" s="1" customFormat="1">
      <c r="A266" s="30"/>
      <c r="B266" s="30"/>
      <c r="C266" s="30"/>
      <c r="D266" s="30"/>
      <c r="E266" s="30"/>
      <c r="F266" s="30"/>
      <c r="G266" s="30"/>
      <c r="H266" s="30"/>
      <c r="I266" s="2"/>
    </row>
    <row r="267" spans="1:9" s="1" customFormat="1">
      <c r="A267" s="30"/>
      <c r="B267" s="30"/>
      <c r="C267" s="30"/>
      <c r="D267" s="30"/>
      <c r="E267" s="30"/>
      <c r="F267" s="30"/>
      <c r="G267" s="30"/>
      <c r="H267" s="30"/>
      <c r="I267" s="2"/>
    </row>
    <row r="268" spans="1:9" s="1" customFormat="1">
      <c r="A268" s="30"/>
      <c r="B268" s="30"/>
      <c r="C268" s="30"/>
      <c r="D268" s="30"/>
      <c r="E268" s="30"/>
      <c r="F268" s="30"/>
      <c r="G268" s="30"/>
      <c r="H268" s="30"/>
      <c r="I268" s="2"/>
    </row>
    <row r="269" spans="1:9" s="1" customFormat="1">
      <c r="A269" s="30"/>
      <c r="B269" s="30"/>
      <c r="C269" s="30"/>
      <c r="D269" s="30"/>
      <c r="E269" s="30"/>
      <c r="F269" s="30"/>
      <c r="G269" s="30"/>
      <c r="H269" s="30"/>
      <c r="I269" s="2"/>
    </row>
    <row r="270" spans="1:9" s="1" customFormat="1">
      <c r="A270" s="30"/>
      <c r="B270" s="30"/>
      <c r="C270" s="30"/>
      <c r="D270" s="30"/>
      <c r="E270" s="30"/>
      <c r="F270" s="30"/>
      <c r="G270" s="30"/>
      <c r="H270" s="30"/>
      <c r="I270" s="2"/>
    </row>
    <row r="271" spans="1:9" s="1" customFormat="1">
      <c r="A271" s="30"/>
      <c r="B271" s="30"/>
      <c r="C271" s="30"/>
      <c r="D271" s="30"/>
      <c r="E271" s="30"/>
      <c r="F271" s="30"/>
      <c r="G271" s="30"/>
      <c r="H271" s="30"/>
      <c r="I271" s="2"/>
    </row>
    <row r="272" spans="1:9" s="1" customFormat="1">
      <c r="A272" s="30"/>
      <c r="B272" s="30"/>
      <c r="C272" s="30"/>
      <c r="D272" s="30"/>
      <c r="E272" s="30"/>
      <c r="F272" s="30"/>
      <c r="G272" s="30"/>
      <c r="H272" s="30"/>
      <c r="I272" s="2"/>
    </row>
    <row r="273" spans="1:9" s="1" customFormat="1">
      <c r="A273" s="30"/>
      <c r="B273" s="30"/>
      <c r="C273" s="30"/>
      <c r="D273" s="30"/>
      <c r="E273" s="30"/>
      <c r="F273" s="30"/>
      <c r="G273" s="30"/>
      <c r="H273" s="30"/>
      <c r="I273" s="2"/>
    </row>
    <row r="274" spans="1:9" s="1" customFormat="1">
      <c r="A274" s="30"/>
      <c r="B274" s="30"/>
      <c r="C274" s="30"/>
      <c r="D274" s="30"/>
      <c r="E274" s="30"/>
      <c r="F274" s="30"/>
      <c r="G274" s="30"/>
      <c r="H274" s="30"/>
      <c r="I274" s="2"/>
    </row>
    <row r="275" spans="1:9" s="1" customFormat="1">
      <c r="A275" s="30"/>
      <c r="B275" s="30"/>
      <c r="C275" s="30"/>
      <c r="D275" s="30"/>
      <c r="E275" s="30"/>
      <c r="F275" s="30"/>
      <c r="G275" s="30"/>
      <c r="H275" s="30"/>
      <c r="I275" s="2"/>
    </row>
    <row r="276" spans="1:9" s="1" customFormat="1">
      <c r="A276" s="30"/>
      <c r="B276" s="30"/>
      <c r="C276" s="30"/>
      <c r="D276" s="30"/>
      <c r="E276" s="30"/>
      <c r="F276" s="30"/>
      <c r="G276" s="30"/>
      <c r="H276" s="30"/>
      <c r="I276" s="2"/>
    </row>
    <row r="277" spans="1:9" s="1" customFormat="1">
      <c r="A277" s="30"/>
      <c r="B277" s="30"/>
      <c r="C277" s="30"/>
      <c r="D277" s="30"/>
      <c r="E277" s="30"/>
      <c r="F277" s="30"/>
      <c r="G277" s="30"/>
      <c r="H277" s="30"/>
      <c r="I277" s="2"/>
    </row>
    <row r="278" spans="1:9" s="1" customFormat="1">
      <c r="A278" s="30"/>
      <c r="B278" s="30"/>
      <c r="C278" s="30"/>
      <c r="D278" s="30"/>
      <c r="E278" s="30"/>
      <c r="F278" s="30"/>
      <c r="G278" s="30"/>
      <c r="H278" s="30"/>
      <c r="I278" s="2"/>
    </row>
    <row r="279" spans="1:9" s="1" customFormat="1">
      <c r="A279" s="30"/>
      <c r="B279" s="30"/>
      <c r="C279" s="30"/>
      <c r="D279" s="30"/>
      <c r="E279" s="30"/>
      <c r="F279" s="30"/>
      <c r="G279" s="30"/>
      <c r="H279" s="30"/>
      <c r="I279" s="2"/>
    </row>
    <row r="280" spans="1:9" s="1" customFormat="1">
      <c r="A280" s="30"/>
      <c r="B280" s="30"/>
      <c r="C280" s="30"/>
      <c r="D280" s="30"/>
      <c r="E280" s="30"/>
      <c r="F280" s="30"/>
      <c r="G280" s="30"/>
      <c r="H280" s="30"/>
      <c r="I280" s="2"/>
    </row>
    <row r="281" spans="1:9" s="1" customFormat="1">
      <c r="A281" s="30"/>
      <c r="B281" s="30"/>
      <c r="C281" s="30"/>
      <c r="D281" s="30"/>
      <c r="E281" s="30"/>
      <c r="F281" s="30"/>
      <c r="G281" s="30"/>
      <c r="H281" s="30"/>
      <c r="I281" s="2"/>
    </row>
    <row r="282" spans="1:9" s="1" customFormat="1">
      <c r="A282" s="30"/>
      <c r="B282" s="30"/>
      <c r="C282" s="30"/>
      <c r="D282" s="30"/>
      <c r="E282" s="30"/>
      <c r="F282" s="30"/>
      <c r="G282" s="30"/>
      <c r="H282" s="30"/>
      <c r="I282" s="2"/>
    </row>
    <row r="283" spans="1:9" s="1" customFormat="1">
      <c r="A283" s="30"/>
      <c r="B283" s="30"/>
      <c r="C283" s="30"/>
      <c r="D283" s="30"/>
      <c r="E283" s="30"/>
      <c r="F283" s="30"/>
      <c r="G283" s="30"/>
      <c r="H283" s="30"/>
      <c r="I283" s="2"/>
    </row>
    <row r="284" spans="1:9" s="1" customFormat="1">
      <c r="A284" s="30"/>
      <c r="B284" s="30"/>
      <c r="C284" s="30"/>
      <c r="D284" s="30"/>
      <c r="E284" s="30"/>
      <c r="F284" s="30"/>
      <c r="G284" s="30"/>
      <c r="H284" s="30"/>
      <c r="I284" s="2"/>
    </row>
    <row r="285" spans="1:9" s="1" customFormat="1">
      <c r="A285" s="30"/>
      <c r="B285" s="30"/>
      <c r="C285" s="30"/>
      <c r="D285" s="30"/>
      <c r="E285" s="30"/>
      <c r="F285" s="30"/>
      <c r="G285" s="30"/>
      <c r="H285" s="30"/>
      <c r="I285" s="2"/>
    </row>
    <row r="286" spans="1:9" s="1" customFormat="1">
      <c r="A286" s="30"/>
      <c r="B286" s="30"/>
      <c r="C286" s="30"/>
      <c r="D286" s="30"/>
      <c r="E286" s="30"/>
      <c r="F286" s="30"/>
      <c r="G286" s="30"/>
      <c r="H286" s="30"/>
      <c r="I286" s="2"/>
    </row>
    <row r="287" spans="1:9" s="1" customFormat="1">
      <c r="A287" s="30"/>
      <c r="B287" s="30"/>
      <c r="C287" s="30"/>
      <c r="D287" s="30"/>
      <c r="E287" s="30"/>
      <c r="F287" s="30"/>
      <c r="G287" s="30"/>
      <c r="H287" s="30"/>
      <c r="I287" s="2"/>
    </row>
    <row r="288" spans="1:9" s="1" customFormat="1">
      <c r="A288" s="30"/>
      <c r="B288" s="30"/>
      <c r="C288" s="30"/>
      <c r="D288" s="30"/>
      <c r="E288" s="30"/>
      <c r="F288" s="30"/>
      <c r="G288" s="30"/>
      <c r="H288" s="30"/>
      <c r="I288" s="2"/>
    </row>
    <row r="289" spans="1:9" s="1" customFormat="1">
      <c r="A289" s="30"/>
      <c r="B289" s="30"/>
      <c r="C289" s="30"/>
      <c r="D289" s="30"/>
      <c r="E289" s="30"/>
      <c r="F289" s="30"/>
      <c r="G289" s="30"/>
      <c r="H289" s="30"/>
      <c r="I289" s="2"/>
    </row>
    <row r="290" spans="1:9" s="1" customFormat="1">
      <c r="A290" s="30"/>
      <c r="B290" s="30"/>
      <c r="C290" s="30"/>
      <c r="D290" s="30"/>
      <c r="E290" s="30"/>
      <c r="F290" s="30"/>
      <c r="G290" s="30"/>
      <c r="H290" s="30"/>
      <c r="I290" s="2"/>
    </row>
    <row r="291" spans="1:9" s="1" customFormat="1">
      <c r="A291" s="30"/>
      <c r="B291" s="30"/>
      <c r="C291" s="30"/>
      <c r="D291" s="30"/>
      <c r="E291" s="30"/>
      <c r="F291" s="30"/>
      <c r="G291" s="30"/>
      <c r="H291" s="30"/>
      <c r="I291" s="2"/>
    </row>
    <row r="292" spans="1:9" s="1" customFormat="1">
      <c r="A292" s="30"/>
      <c r="B292" s="30"/>
      <c r="C292" s="30"/>
      <c r="D292" s="30"/>
      <c r="E292" s="30"/>
      <c r="F292" s="30"/>
      <c r="G292" s="30"/>
      <c r="H292" s="30"/>
      <c r="I292" s="2"/>
    </row>
    <row r="293" spans="1:9" s="1" customFormat="1">
      <c r="A293" s="30"/>
      <c r="B293" s="30"/>
      <c r="C293" s="30"/>
      <c r="D293" s="30"/>
      <c r="E293" s="30"/>
      <c r="F293" s="30"/>
      <c r="G293" s="30"/>
      <c r="H293" s="30"/>
      <c r="I293" s="2"/>
    </row>
    <row r="294" spans="1:9" s="1" customFormat="1">
      <c r="A294" s="30"/>
      <c r="B294" s="30"/>
      <c r="C294" s="30"/>
      <c r="D294" s="30"/>
      <c r="E294" s="30"/>
      <c r="F294" s="30"/>
      <c r="G294" s="30"/>
      <c r="H294" s="30"/>
      <c r="I294" s="2"/>
    </row>
    <row r="295" spans="1:9" s="1" customFormat="1">
      <c r="A295" s="30"/>
      <c r="B295" s="30"/>
      <c r="C295" s="30"/>
      <c r="D295" s="30"/>
      <c r="E295" s="30"/>
      <c r="F295" s="30"/>
      <c r="G295" s="30"/>
      <c r="H295" s="30"/>
      <c r="I295" s="2"/>
    </row>
    <row r="296" spans="1:9" s="1" customFormat="1">
      <c r="A296" s="30"/>
      <c r="B296" s="30"/>
      <c r="C296" s="30"/>
      <c r="D296" s="30"/>
      <c r="E296" s="30"/>
      <c r="F296" s="30"/>
      <c r="G296" s="30"/>
      <c r="H296" s="30"/>
      <c r="I296" s="2"/>
    </row>
    <row r="297" spans="1:9" s="1" customFormat="1">
      <c r="A297" s="30"/>
      <c r="B297" s="30"/>
      <c r="C297" s="30"/>
      <c r="D297" s="30"/>
      <c r="E297" s="30"/>
      <c r="F297" s="30"/>
      <c r="G297" s="30"/>
      <c r="H297" s="30"/>
      <c r="I297" s="2"/>
    </row>
    <row r="298" spans="1:9" s="1" customFormat="1">
      <c r="A298" s="30"/>
      <c r="B298" s="30"/>
      <c r="C298" s="30"/>
      <c r="D298" s="30"/>
      <c r="E298" s="30"/>
      <c r="F298" s="30"/>
      <c r="G298" s="30"/>
      <c r="H298" s="30"/>
      <c r="I298" s="2"/>
    </row>
    <row r="299" spans="1:9" s="1" customFormat="1">
      <c r="A299" s="30"/>
      <c r="B299" s="30"/>
      <c r="C299" s="30"/>
      <c r="D299" s="30"/>
      <c r="E299" s="30"/>
      <c r="F299" s="30"/>
      <c r="G299" s="30"/>
      <c r="H299" s="30"/>
      <c r="I299" s="2"/>
    </row>
    <row r="300" spans="1:9" s="1" customFormat="1">
      <c r="A300" s="30"/>
      <c r="B300" s="30"/>
      <c r="C300" s="30"/>
      <c r="D300" s="30"/>
      <c r="E300" s="30"/>
      <c r="F300" s="30"/>
      <c r="G300" s="30"/>
      <c r="H300" s="30"/>
      <c r="I300" s="2"/>
    </row>
    <row r="301" spans="1:9" s="1" customFormat="1">
      <c r="A301" s="30"/>
      <c r="B301" s="30"/>
      <c r="C301" s="30"/>
      <c r="D301" s="30"/>
      <c r="E301" s="30"/>
      <c r="F301" s="30"/>
      <c r="G301" s="30"/>
      <c r="H301" s="30"/>
      <c r="I301" s="2"/>
    </row>
    <row r="302" spans="1:9" s="1" customFormat="1">
      <c r="A302" s="30"/>
      <c r="B302" s="30"/>
      <c r="C302" s="30"/>
      <c r="D302" s="30"/>
      <c r="E302" s="30"/>
      <c r="F302" s="30"/>
      <c r="G302" s="30"/>
      <c r="H302" s="30"/>
      <c r="I302" s="2"/>
    </row>
    <row r="303" spans="1:9" s="1" customFormat="1">
      <c r="A303" s="30"/>
      <c r="B303" s="30"/>
      <c r="C303" s="30"/>
      <c r="D303" s="30"/>
      <c r="E303" s="30"/>
      <c r="F303" s="30"/>
      <c r="G303" s="30"/>
      <c r="H303" s="30"/>
      <c r="I303" s="2"/>
    </row>
    <row r="304" spans="1:9" s="1" customFormat="1">
      <c r="A304" s="30"/>
      <c r="B304" s="30"/>
      <c r="C304" s="30"/>
      <c r="D304" s="30"/>
      <c r="E304" s="30"/>
      <c r="F304" s="30"/>
      <c r="G304" s="30"/>
      <c r="H304" s="30"/>
      <c r="I304" s="2"/>
    </row>
    <row r="305" spans="1:9" s="1" customFormat="1">
      <c r="A305" s="30"/>
      <c r="B305" s="30"/>
      <c r="C305" s="30"/>
      <c r="D305" s="30"/>
      <c r="E305" s="30"/>
      <c r="F305" s="30"/>
      <c r="G305" s="30"/>
      <c r="H305" s="30"/>
      <c r="I305" s="2"/>
    </row>
    <row r="306" spans="1:9" s="1" customFormat="1">
      <c r="A306" s="30"/>
      <c r="B306" s="30"/>
      <c r="C306" s="30"/>
      <c r="D306" s="30"/>
      <c r="E306" s="30"/>
      <c r="F306" s="30"/>
      <c r="G306" s="30"/>
      <c r="H306" s="30"/>
      <c r="I306" s="2"/>
    </row>
    <row r="307" spans="1:9" s="1" customFormat="1">
      <c r="A307" s="30"/>
      <c r="B307" s="30"/>
      <c r="C307" s="30"/>
      <c r="D307" s="30"/>
      <c r="E307" s="30"/>
      <c r="F307" s="30"/>
      <c r="G307" s="30"/>
      <c r="H307" s="30"/>
      <c r="I307" s="2"/>
    </row>
    <row r="308" spans="1:9" s="1" customFormat="1">
      <c r="A308" s="30"/>
      <c r="B308" s="30"/>
      <c r="C308" s="30"/>
      <c r="D308" s="30"/>
      <c r="E308" s="30"/>
      <c r="F308" s="30"/>
      <c r="G308" s="30"/>
      <c r="H308" s="30"/>
      <c r="I308" s="2"/>
    </row>
    <row r="309" spans="1:9" s="1" customFormat="1">
      <c r="A309" s="30"/>
      <c r="B309" s="30"/>
      <c r="C309" s="30"/>
      <c r="D309" s="30"/>
      <c r="E309" s="30"/>
      <c r="F309" s="30"/>
      <c r="G309" s="30"/>
      <c r="H309" s="30"/>
      <c r="I309" s="2"/>
    </row>
    <row r="310" spans="1:9" s="1" customFormat="1">
      <c r="A310" s="30"/>
      <c r="B310" s="30"/>
      <c r="C310" s="30"/>
      <c r="D310" s="30"/>
      <c r="E310" s="30"/>
      <c r="F310" s="30"/>
      <c r="G310" s="30"/>
      <c r="H310" s="30"/>
      <c r="I310" s="2"/>
    </row>
    <row r="311" spans="1:9" s="1" customFormat="1">
      <c r="A311" s="30"/>
      <c r="B311" s="30"/>
      <c r="C311" s="30"/>
      <c r="D311" s="30"/>
      <c r="E311" s="30"/>
      <c r="F311" s="30"/>
      <c r="G311" s="30"/>
      <c r="H311" s="30"/>
      <c r="I311" s="2"/>
    </row>
    <row r="312" spans="1:9" s="1" customFormat="1">
      <c r="A312" s="30"/>
      <c r="B312" s="30"/>
      <c r="C312" s="30"/>
      <c r="D312" s="30"/>
      <c r="E312" s="30"/>
      <c r="F312" s="30"/>
      <c r="G312" s="30"/>
      <c r="H312" s="30"/>
      <c r="I312" s="2"/>
    </row>
    <row r="313" spans="1:9" s="1" customFormat="1">
      <c r="A313" s="30"/>
      <c r="B313" s="30"/>
      <c r="C313" s="30"/>
      <c r="D313" s="30"/>
      <c r="E313" s="30"/>
      <c r="F313" s="30"/>
      <c r="G313" s="30"/>
      <c r="H313" s="30"/>
      <c r="I313" s="2"/>
    </row>
    <row r="314" spans="1:9" s="1" customFormat="1">
      <c r="A314" s="30"/>
      <c r="B314" s="30"/>
      <c r="C314" s="30"/>
      <c r="D314" s="30"/>
      <c r="E314" s="30"/>
      <c r="F314" s="30"/>
      <c r="G314" s="30"/>
      <c r="H314" s="30"/>
      <c r="I314" s="2"/>
    </row>
    <row r="315" spans="1:9" s="1" customFormat="1">
      <c r="A315" s="30"/>
      <c r="B315" s="30"/>
      <c r="C315" s="30"/>
      <c r="D315" s="30"/>
      <c r="E315" s="30"/>
      <c r="F315" s="30"/>
      <c r="G315" s="30"/>
      <c r="H315" s="30"/>
      <c r="I315" s="2"/>
    </row>
    <row r="316" spans="1:9" s="1" customFormat="1">
      <c r="A316" s="30"/>
      <c r="B316" s="30"/>
      <c r="C316" s="30"/>
      <c r="D316" s="30"/>
      <c r="E316" s="30"/>
      <c r="F316" s="30"/>
      <c r="G316" s="30"/>
      <c r="H316" s="30"/>
      <c r="I316" s="2"/>
    </row>
    <row r="317" spans="1:9" s="1" customFormat="1">
      <c r="A317" s="30"/>
      <c r="B317" s="30"/>
      <c r="C317" s="30"/>
      <c r="D317" s="30"/>
      <c r="E317" s="30"/>
      <c r="F317" s="30"/>
      <c r="G317" s="30"/>
      <c r="H317" s="30"/>
      <c r="I317" s="2"/>
    </row>
    <row r="318" spans="1:9" s="1" customFormat="1">
      <c r="A318" s="30"/>
      <c r="B318" s="30"/>
      <c r="C318" s="30"/>
      <c r="D318" s="30"/>
      <c r="E318" s="30"/>
      <c r="F318" s="30"/>
      <c r="G318" s="30"/>
      <c r="H318" s="30"/>
      <c r="I318" s="2"/>
    </row>
    <row r="319" spans="1:9" s="1" customFormat="1">
      <c r="A319" s="30"/>
      <c r="B319" s="30"/>
      <c r="C319" s="30"/>
      <c r="D319" s="30"/>
      <c r="E319" s="30"/>
      <c r="F319" s="30"/>
      <c r="G319" s="30"/>
      <c r="H319" s="30"/>
      <c r="I319" s="2"/>
    </row>
    <row r="320" spans="1:9" s="1" customFormat="1">
      <c r="A320" s="30"/>
      <c r="B320" s="30"/>
      <c r="C320" s="30"/>
      <c r="D320" s="30"/>
      <c r="E320" s="30"/>
      <c r="F320" s="30"/>
      <c r="G320" s="30"/>
      <c r="H320" s="30"/>
      <c r="I320" s="2"/>
    </row>
    <row r="321" spans="1:9" s="1" customFormat="1">
      <c r="A321" s="30"/>
      <c r="B321" s="30"/>
      <c r="C321" s="30"/>
      <c r="D321" s="30"/>
      <c r="E321" s="30"/>
      <c r="F321" s="30"/>
      <c r="G321" s="30"/>
      <c r="H321" s="30"/>
      <c r="I321" s="2"/>
    </row>
    <row r="322" spans="1:9" s="1" customFormat="1">
      <c r="A322" s="30"/>
      <c r="B322" s="30"/>
      <c r="C322" s="30"/>
      <c r="D322" s="30"/>
      <c r="E322" s="30"/>
      <c r="F322" s="30"/>
      <c r="G322" s="30"/>
      <c r="H322" s="30"/>
      <c r="I322" s="2"/>
    </row>
    <row r="323" spans="1:9" s="1" customFormat="1">
      <c r="A323" s="30"/>
      <c r="B323" s="30"/>
      <c r="C323" s="30"/>
      <c r="D323" s="30"/>
      <c r="E323" s="30"/>
      <c r="F323" s="30"/>
      <c r="G323" s="30"/>
      <c r="H323" s="30"/>
      <c r="I323" s="2"/>
    </row>
    <row r="324" spans="1:9" s="1" customFormat="1">
      <c r="A324" s="30"/>
      <c r="B324" s="30"/>
      <c r="C324" s="30"/>
      <c r="D324" s="30"/>
      <c r="E324" s="30"/>
      <c r="F324" s="30"/>
      <c r="G324" s="30"/>
      <c r="H324" s="30"/>
      <c r="I324" s="2"/>
    </row>
    <row r="325" spans="1:9" s="1" customFormat="1">
      <c r="A325" s="30"/>
      <c r="B325" s="30"/>
      <c r="C325" s="30"/>
      <c r="D325" s="30"/>
      <c r="E325" s="30"/>
      <c r="F325" s="30"/>
      <c r="G325" s="30"/>
      <c r="H325" s="30"/>
      <c r="I325" s="2"/>
    </row>
    <row r="326" spans="1:9" s="1" customFormat="1">
      <c r="A326" s="30"/>
      <c r="B326" s="30"/>
      <c r="C326" s="30"/>
      <c r="D326" s="30"/>
      <c r="E326" s="30"/>
      <c r="F326" s="30"/>
      <c r="G326" s="30"/>
      <c r="H326" s="30"/>
      <c r="I326" s="2"/>
    </row>
    <row r="327" spans="1:9" s="1" customFormat="1">
      <c r="A327" s="30"/>
      <c r="B327" s="30"/>
      <c r="C327" s="30"/>
      <c r="D327" s="30"/>
      <c r="E327" s="30"/>
      <c r="F327" s="30"/>
      <c r="G327" s="30"/>
      <c r="H327" s="30"/>
      <c r="I327" s="2"/>
    </row>
    <row r="328" spans="1:9" s="1" customFormat="1">
      <c r="A328" s="30"/>
      <c r="B328" s="30"/>
      <c r="C328" s="30"/>
      <c r="D328" s="30"/>
      <c r="E328" s="30"/>
      <c r="F328" s="30"/>
      <c r="G328" s="30"/>
      <c r="H328" s="30"/>
      <c r="I328" s="2"/>
    </row>
    <row r="329" spans="1:9" s="1" customFormat="1">
      <c r="A329" s="30"/>
      <c r="B329" s="30"/>
      <c r="C329" s="30"/>
      <c r="D329" s="30"/>
      <c r="E329" s="30"/>
      <c r="F329" s="30"/>
      <c r="G329" s="30"/>
      <c r="H329" s="30"/>
      <c r="I329" s="2"/>
    </row>
    <row r="330" spans="1:9" s="1" customFormat="1">
      <c r="A330" s="30"/>
      <c r="B330" s="30"/>
      <c r="C330" s="30"/>
      <c r="D330" s="30"/>
      <c r="E330" s="30"/>
      <c r="F330" s="30"/>
      <c r="G330" s="30"/>
      <c r="H330" s="30"/>
      <c r="I330" s="2"/>
    </row>
    <row r="331" spans="1:9" s="1" customFormat="1">
      <c r="A331" s="30"/>
      <c r="B331" s="30"/>
      <c r="C331" s="30"/>
      <c r="D331" s="30"/>
      <c r="E331" s="30"/>
      <c r="F331" s="30"/>
      <c r="G331" s="30"/>
      <c r="H331" s="30"/>
      <c r="I331" s="2"/>
    </row>
    <row r="332" spans="1:9" s="1" customFormat="1">
      <c r="A332" s="30"/>
      <c r="B332" s="30"/>
      <c r="C332" s="30"/>
      <c r="D332" s="30"/>
      <c r="E332" s="30"/>
      <c r="F332" s="30"/>
      <c r="G332" s="30"/>
      <c r="H332" s="30"/>
      <c r="I332" s="2"/>
    </row>
    <row r="333" spans="1:9" s="1" customFormat="1">
      <c r="A333" s="30"/>
      <c r="B333" s="30"/>
      <c r="C333" s="30"/>
      <c r="D333" s="30"/>
      <c r="E333" s="30"/>
      <c r="F333" s="30"/>
      <c r="G333" s="30"/>
      <c r="H333" s="30"/>
      <c r="I333" s="2"/>
    </row>
    <row r="334" spans="1:9" s="1" customFormat="1">
      <c r="A334" s="30"/>
      <c r="B334" s="30"/>
      <c r="C334" s="30"/>
      <c r="D334" s="30"/>
      <c r="E334" s="30"/>
      <c r="F334" s="30"/>
      <c r="G334" s="30"/>
      <c r="H334" s="30"/>
      <c r="I334" s="2"/>
    </row>
    <row r="335" spans="1:9" s="1" customFormat="1">
      <c r="A335" s="30"/>
      <c r="B335" s="30"/>
      <c r="C335" s="30"/>
      <c r="D335" s="30"/>
      <c r="E335" s="30"/>
      <c r="F335" s="30"/>
      <c r="G335" s="30"/>
      <c r="H335" s="30"/>
      <c r="I335" s="2"/>
    </row>
    <row r="336" spans="1:9" s="1" customFormat="1">
      <c r="A336" s="30"/>
      <c r="B336" s="30"/>
      <c r="C336" s="30"/>
      <c r="D336" s="30"/>
      <c r="E336" s="30"/>
      <c r="F336" s="30"/>
      <c r="G336" s="30"/>
      <c r="H336" s="30"/>
      <c r="I336" s="2"/>
    </row>
    <row r="337" spans="1:9" s="1" customFormat="1">
      <c r="A337" s="30"/>
      <c r="B337" s="30"/>
      <c r="C337" s="30"/>
      <c r="D337" s="30"/>
      <c r="E337" s="30"/>
      <c r="F337" s="30"/>
      <c r="G337" s="30"/>
      <c r="H337" s="30"/>
      <c r="I337" s="2"/>
    </row>
    <row r="338" spans="1:9" s="1" customFormat="1">
      <c r="A338" s="30"/>
      <c r="B338" s="30"/>
      <c r="C338" s="30"/>
      <c r="D338" s="30"/>
      <c r="E338" s="30"/>
      <c r="F338" s="30"/>
      <c r="G338" s="30"/>
      <c r="H338" s="30"/>
      <c r="I338" s="2"/>
    </row>
    <row r="339" spans="1:9" s="1" customFormat="1">
      <c r="A339" s="30"/>
      <c r="B339" s="30"/>
      <c r="C339" s="30"/>
      <c r="D339" s="30"/>
      <c r="E339" s="30"/>
      <c r="F339" s="30"/>
      <c r="G339" s="30"/>
      <c r="H339" s="30"/>
      <c r="I339" s="2"/>
    </row>
    <row r="340" spans="1:9" s="1" customFormat="1">
      <c r="A340" s="30"/>
      <c r="B340" s="30"/>
      <c r="C340" s="30"/>
      <c r="D340" s="30"/>
      <c r="E340" s="30"/>
      <c r="F340" s="30"/>
      <c r="G340" s="30"/>
      <c r="H340" s="30"/>
      <c r="I340" s="2"/>
    </row>
    <row r="341" spans="1:9" s="1" customFormat="1">
      <c r="A341" s="30"/>
      <c r="B341" s="30"/>
      <c r="C341" s="30"/>
      <c r="D341" s="30"/>
      <c r="E341" s="30"/>
      <c r="F341" s="30"/>
      <c r="G341" s="30"/>
      <c r="H341" s="30"/>
      <c r="I341" s="2"/>
    </row>
    <row r="342" spans="1:9" s="1" customFormat="1">
      <c r="A342" s="30"/>
      <c r="B342" s="30"/>
      <c r="C342" s="30"/>
      <c r="D342" s="30"/>
      <c r="E342" s="30"/>
      <c r="F342" s="30"/>
      <c r="G342" s="30"/>
      <c r="H342" s="30"/>
      <c r="I342" s="2"/>
    </row>
    <row r="343" spans="1:9" s="1" customFormat="1">
      <c r="A343" s="30"/>
      <c r="B343" s="30"/>
      <c r="C343" s="30"/>
      <c r="D343" s="30"/>
      <c r="E343" s="30"/>
      <c r="F343" s="30"/>
      <c r="G343" s="30"/>
      <c r="H343" s="30"/>
      <c r="I343" s="2"/>
    </row>
    <row r="344" spans="1:9" s="1" customFormat="1">
      <c r="A344" s="30"/>
      <c r="B344" s="30"/>
      <c r="C344" s="30"/>
      <c r="D344" s="30"/>
      <c r="E344" s="30"/>
      <c r="F344" s="30"/>
      <c r="G344" s="30"/>
      <c r="H344" s="30"/>
      <c r="I344" s="2"/>
    </row>
    <row r="345" spans="1:9" s="1" customFormat="1">
      <c r="A345" s="30"/>
      <c r="B345" s="30"/>
      <c r="C345" s="30"/>
      <c r="D345" s="30"/>
      <c r="E345" s="30"/>
      <c r="F345" s="30"/>
      <c r="G345" s="30"/>
      <c r="H345" s="30"/>
      <c r="I345" s="2"/>
    </row>
    <row r="346" spans="1:9" s="1" customFormat="1">
      <c r="A346" s="30"/>
      <c r="B346" s="30"/>
      <c r="C346" s="30"/>
      <c r="D346" s="30"/>
      <c r="E346" s="30"/>
      <c r="F346" s="30"/>
      <c r="G346" s="30"/>
      <c r="H346" s="30"/>
      <c r="I346" s="2"/>
    </row>
    <row r="347" spans="1:9" s="1" customFormat="1">
      <c r="A347" s="30"/>
      <c r="B347" s="30"/>
      <c r="C347" s="30"/>
      <c r="D347" s="30"/>
      <c r="E347" s="30"/>
      <c r="F347" s="30"/>
      <c r="G347" s="30"/>
      <c r="H347" s="30"/>
      <c r="I347" s="2"/>
    </row>
    <row r="348" spans="1:9" s="1" customFormat="1">
      <c r="A348" s="30"/>
      <c r="B348" s="30"/>
      <c r="C348" s="30"/>
      <c r="D348" s="30"/>
      <c r="E348" s="30"/>
      <c r="F348" s="30"/>
      <c r="G348" s="30"/>
      <c r="H348" s="30"/>
      <c r="I348" s="2"/>
    </row>
    <row r="349" spans="1:9" s="1" customFormat="1">
      <c r="A349" s="30"/>
      <c r="B349" s="30"/>
      <c r="C349" s="30"/>
      <c r="D349" s="30"/>
      <c r="E349" s="30"/>
      <c r="F349" s="30"/>
      <c r="G349" s="30"/>
      <c r="H349" s="30"/>
      <c r="I349" s="2"/>
    </row>
    <row r="350" spans="1:9" s="1" customFormat="1">
      <c r="A350" s="30"/>
      <c r="B350" s="30"/>
      <c r="C350" s="30"/>
      <c r="D350" s="30"/>
      <c r="E350" s="30"/>
      <c r="F350" s="30"/>
      <c r="G350" s="30"/>
      <c r="H350" s="30"/>
      <c r="I350" s="2"/>
    </row>
    <row r="351" spans="1:9" s="1" customFormat="1">
      <c r="A351" s="30"/>
      <c r="B351" s="30"/>
      <c r="C351" s="30"/>
      <c r="D351" s="30"/>
      <c r="E351" s="30"/>
      <c r="F351" s="30"/>
      <c r="G351" s="30"/>
      <c r="H351" s="30"/>
      <c r="I351" s="2"/>
    </row>
    <row r="352" spans="1:9" s="1" customFormat="1">
      <c r="A352" s="30"/>
      <c r="B352" s="30"/>
      <c r="C352" s="30"/>
      <c r="D352" s="30"/>
      <c r="E352" s="30"/>
      <c r="F352" s="30"/>
      <c r="G352" s="30"/>
      <c r="H352" s="30"/>
      <c r="I352" s="2"/>
    </row>
    <row r="353" spans="1:9" s="1" customFormat="1">
      <c r="A353" s="30"/>
      <c r="B353" s="30"/>
      <c r="C353" s="30"/>
      <c r="D353" s="30"/>
      <c r="E353" s="30"/>
      <c r="F353" s="30"/>
      <c r="G353" s="30"/>
      <c r="H353" s="30"/>
      <c r="I353" s="2"/>
    </row>
    <row r="354" spans="1:9" s="1" customFormat="1">
      <c r="A354" s="30"/>
      <c r="B354" s="30"/>
      <c r="C354" s="30"/>
      <c r="D354" s="30"/>
      <c r="E354" s="30"/>
      <c r="F354" s="30"/>
      <c r="G354" s="30"/>
      <c r="H354" s="30"/>
      <c r="I354" s="2"/>
    </row>
    <row r="355" spans="1:9" s="1" customFormat="1">
      <c r="A355" s="30"/>
      <c r="B355" s="30"/>
      <c r="C355" s="30"/>
      <c r="D355" s="30"/>
      <c r="E355" s="30"/>
      <c r="F355" s="30"/>
      <c r="G355" s="30"/>
      <c r="H355" s="30"/>
      <c r="I355" s="2"/>
    </row>
    <row r="356" spans="1:9" s="1" customFormat="1">
      <c r="A356" s="30"/>
      <c r="B356" s="30"/>
      <c r="C356" s="30"/>
      <c r="D356" s="30"/>
      <c r="E356" s="30"/>
      <c r="F356" s="30"/>
      <c r="G356" s="30"/>
      <c r="H356" s="30"/>
      <c r="I356" s="2"/>
    </row>
    <row r="357" spans="1:9" s="1" customFormat="1">
      <c r="A357" s="30"/>
      <c r="B357" s="30"/>
      <c r="C357" s="30"/>
      <c r="D357" s="30"/>
      <c r="E357" s="30"/>
      <c r="F357" s="30"/>
      <c r="G357" s="30"/>
      <c r="H357" s="30"/>
      <c r="I357" s="2"/>
    </row>
    <row r="358" spans="1:9" s="1" customFormat="1">
      <c r="A358" s="30"/>
      <c r="B358" s="30"/>
      <c r="C358" s="30"/>
      <c r="D358" s="30"/>
      <c r="E358" s="30"/>
      <c r="F358" s="30"/>
      <c r="G358" s="30"/>
      <c r="H358" s="30"/>
      <c r="I358" s="2"/>
    </row>
    <row r="359" spans="1:9" s="1" customFormat="1">
      <c r="A359" s="30"/>
      <c r="B359" s="30"/>
      <c r="C359" s="30"/>
      <c r="D359" s="30"/>
      <c r="E359" s="30"/>
      <c r="F359" s="30"/>
      <c r="G359" s="30"/>
      <c r="H359" s="30"/>
      <c r="I359" s="2"/>
    </row>
    <row r="360" spans="1:9" s="1" customFormat="1">
      <c r="A360" s="30"/>
      <c r="B360" s="30"/>
      <c r="C360" s="30"/>
      <c r="D360" s="30"/>
      <c r="E360" s="30"/>
      <c r="F360" s="30"/>
      <c r="G360" s="30"/>
      <c r="H360" s="30"/>
      <c r="I360" s="2"/>
    </row>
    <row r="361" spans="1:9" s="1" customFormat="1">
      <c r="A361" s="30"/>
      <c r="B361" s="30"/>
      <c r="C361" s="30"/>
      <c r="D361" s="30"/>
      <c r="E361" s="30"/>
      <c r="F361" s="30"/>
      <c r="G361" s="30"/>
      <c r="H361" s="30"/>
      <c r="I361" s="2"/>
    </row>
    <row r="362" spans="1:9" s="1" customFormat="1">
      <c r="A362" s="30"/>
      <c r="B362" s="30"/>
      <c r="C362" s="30"/>
      <c r="D362" s="30"/>
      <c r="E362" s="30"/>
      <c r="F362" s="30"/>
      <c r="G362" s="30"/>
      <c r="H362" s="30"/>
      <c r="I362" s="2"/>
    </row>
    <row r="363" spans="1:9" s="1" customFormat="1">
      <c r="A363" s="30"/>
      <c r="B363" s="30"/>
      <c r="C363" s="30"/>
      <c r="D363" s="30"/>
      <c r="E363" s="30"/>
      <c r="F363" s="30"/>
      <c r="G363" s="30"/>
      <c r="H363" s="30"/>
      <c r="I363" s="2"/>
    </row>
    <row r="364" spans="1:9" s="1" customFormat="1">
      <c r="A364" s="30"/>
      <c r="B364" s="30"/>
      <c r="C364" s="30"/>
      <c r="D364" s="30"/>
      <c r="E364" s="30"/>
      <c r="F364" s="30"/>
      <c r="G364" s="30"/>
      <c r="H364" s="30"/>
      <c r="I364" s="2"/>
    </row>
    <row r="365" spans="1:9" s="1" customFormat="1">
      <c r="A365" s="30"/>
      <c r="B365" s="30"/>
      <c r="C365" s="30"/>
      <c r="D365" s="30"/>
      <c r="E365" s="30"/>
      <c r="F365" s="30"/>
      <c r="G365" s="30"/>
      <c r="H365" s="30"/>
      <c r="I365" s="2"/>
    </row>
    <row r="366" spans="1:9" s="1" customFormat="1">
      <c r="A366" s="30"/>
      <c r="B366" s="30"/>
      <c r="C366" s="30"/>
      <c r="D366" s="30"/>
      <c r="E366" s="30"/>
      <c r="F366" s="30"/>
      <c r="G366" s="30"/>
      <c r="H366" s="30"/>
      <c r="I366" s="2"/>
    </row>
    <row r="367" spans="1:9" s="1" customFormat="1">
      <c r="A367" s="30"/>
      <c r="B367" s="30"/>
      <c r="C367" s="30"/>
      <c r="D367" s="30"/>
      <c r="E367" s="30"/>
      <c r="F367" s="30"/>
      <c r="G367" s="30"/>
      <c r="H367" s="30"/>
      <c r="I367" s="2"/>
    </row>
    <row r="368" spans="1:9" s="1" customFormat="1">
      <c r="A368" s="30"/>
      <c r="B368" s="30"/>
      <c r="C368" s="30"/>
      <c r="D368" s="30"/>
      <c r="E368" s="30"/>
      <c r="F368" s="30"/>
      <c r="G368" s="30"/>
      <c r="H368" s="30"/>
      <c r="I368" s="2"/>
    </row>
    <row r="369" spans="1:9" s="1" customFormat="1">
      <c r="A369" s="30"/>
      <c r="B369" s="30"/>
      <c r="C369" s="30"/>
      <c r="D369" s="30"/>
      <c r="E369" s="30"/>
      <c r="F369" s="30"/>
      <c r="G369" s="30"/>
      <c r="H369" s="30"/>
      <c r="I369" s="2"/>
    </row>
    <row r="370" spans="1:9" s="1" customFormat="1">
      <c r="A370" s="30"/>
      <c r="B370" s="30"/>
      <c r="C370" s="30"/>
      <c r="D370" s="30"/>
      <c r="E370" s="30"/>
      <c r="F370" s="30"/>
      <c r="G370" s="30"/>
      <c r="H370" s="30"/>
      <c r="I370" s="2"/>
    </row>
    <row r="371" spans="1:9" s="1" customFormat="1">
      <c r="A371" s="30"/>
      <c r="B371" s="30"/>
      <c r="C371" s="30"/>
      <c r="D371" s="30"/>
      <c r="E371" s="30"/>
      <c r="F371" s="30"/>
      <c r="G371" s="30"/>
      <c r="H371" s="30"/>
      <c r="I371" s="2"/>
    </row>
    <row r="372" spans="1:9" s="1" customFormat="1">
      <c r="A372" s="30"/>
      <c r="B372" s="30"/>
      <c r="C372" s="30"/>
      <c r="D372" s="30"/>
      <c r="E372" s="30"/>
      <c r="F372" s="30"/>
      <c r="G372" s="30"/>
      <c r="H372" s="30"/>
      <c r="I372" s="2"/>
    </row>
    <row r="373" spans="1:9" s="1" customFormat="1">
      <c r="A373" s="30"/>
      <c r="B373" s="30"/>
      <c r="C373" s="30"/>
      <c r="D373" s="30"/>
      <c r="E373" s="30"/>
      <c r="F373" s="30"/>
      <c r="G373" s="30"/>
      <c r="H373" s="30"/>
      <c r="I373" s="2"/>
    </row>
    <row r="374" spans="1:9" s="1" customFormat="1">
      <c r="A374" s="30"/>
      <c r="B374" s="30"/>
      <c r="C374" s="30"/>
      <c r="D374" s="30"/>
      <c r="E374" s="30"/>
      <c r="F374" s="30"/>
      <c r="G374" s="30"/>
      <c r="H374" s="30"/>
      <c r="I374" s="2"/>
    </row>
    <row r="375" spans="1:9" s="1" customFormat="1">
      <c r="A375" s="30"/>
      <c r="B375" s="30"/>
      <c r="C375" s="30"/>
      <c r="D375" s="30"/>
      <c r="E375" s="30"/>
      <c r="F375" s="30"/>
      <c r="G375" s="30"/>
      <c r="H375" s="30"/>
      <c r="I375" s="2"/>
    </row>
    <row r="376" spans="1:9" s="1" customFormat="1">
      <c r="A376" s="30"/>
      <c r="B376" s="30"/>
      <c r="C376" s="30"/>
      <c r="D376" s="30"/>
      <c r="E376" s="30"/>
      <c r="F376" s="30"/>
      <c r="G376" s="30"/>
      <c r="H376" s="30"/>
      <c r="I376" s="2"/>
    </row>
    <row r="377" spans="1:9" s="1" customFormat="1">
      <c r="A377" s="30"/>
      <c r="B377" s="30"/>
      <c r="C377" s="30"/>
      <c r="D377" s="30"/>
      <c r="E377" s="30"/>
      <c r="F377" s="30"/>
      <c r="G377" s="30"/>
      <c r="H377" s="30"/>
      <c r="I377" s="2"/>
    </row>
    <row r="378" spans="1:9" s="1" customFormat="1">
      <c r="A378" s="30"/>
      <c r="B378" s="30"/>
      <c r="C378" s="30"/>
      <c r="D378" s="30"/>
      <c r="E378" s="30"/>
      <c r="F378" s="30"/>
      <c r="G378" s="30"/>
      <c r="H378" s="30"/>
      <c r="I378" s="2"/>
    </row>
    <row r="379" spans="1:9" s="1" customFormat="1">
      <c r="A379" s="30"/>
      <c r="B379" s="30"/>
      <c r="C379" s="30"/>
      <c r="D379" s="30"/>
      <c r="E379" s="30"/>
      <c r="F379" s="30"/>
      <c r="G379" s="30"/>
      <c r="H379" s="30"/>
      <c r="I379" s="2"/>
    </row>
    <row r="380" spans="1:9" s="1" customFormat="1">
      <c r="A380" s="30"/>
      <c r="B380" s="30"/>
      <c r="C380" s="30"/>
      <c r="D380" s="30"/>
      <c r="E380" s="30"/>
      <c r="F380" s="30"/>
      <c r="G380" s="30"/>
      <c r="H380" s="30"/>
      <c r="I380" s="2"/>
    </row>
    <row r="381" spans="1:9" s="1" customFormat="1">
      <c r="A381" s="30"/>
      <c r="B381" s="30"/>
      <c r="C381" s="30"/>
      <c r="D381" s="30"/>
      <c r="E381" s="30"/>
      <c r="F381" s="30"/>
      <c r="G381" s="30"/>
      <c r="H381" s="30"/>
      <c r="I381" s="2"/>
    </row>
    <row r="382" spans="1:9" s="1" customFormat="1">
      <c r="A382" s="30"/>
      <c r="B382" s="30"/>
      <c r="C382" s="30"/>
      <c r="D382" s="30"/>
      <c r="E382" s="30"/>
      <c r="F382" s="30"/>
      <c r="G382" s="30"/>
      <c r="H382" s="30"/>
      <c r="I382" s="2"/>
    </row>
    <row r="383" spans="1:9" s="1" customFormat="1">
      <c r="A383" s="30"/>
      <c r="B383" s="30"/>
      <c r="C383" s="30"/>
      <c r="D383" s="30"/>
      <c r="E383" s="30"/>
      <c r="F383" s="30"/>
      <c r="G383" s="30"/>
      <c r="H383" s="30"/>
      <c r="I383" s="2"/>
    </row>
    <row r="384" spans="1:9" s="1" customFormat="1">
      <c r="A384" s="30"/>
      <c r="B384" s="30"/>
      <c r="C384" s="30"/>
      <c r="D384" s="30"/>
      <c r="E384" s="30"/>
      <c r="F384" s="30"/>
      <c r="G384" s="30"/>
      <c r="H384" s="30"/>
      <c r="I384" s="2"/>
    </row>
    <row r="385" spans="1:9" s="1" customFormat="1">
      <c r="A385" s="30"/>
      <c r="B385" s="30"/>
      <c r="C385" s="30"/>
      <c r="D385" s="30"/>
      <c r="E385" s="30"/>
      <c r="F385" s="30"/>
      <c r="G385" s="30"/>
      <c r="H385" s="30"/>
      <c r="I385" s="2"/>
    </row>
    <row r="386" spans="1:9" s="1" customFormat="1">
      <c r="A386" s="30"/>
      <c r="B386" s="30"/>
      <c r="C386" s="30"/>
      <c r="D386" s="30"/>
      <c r="E386" s="30"/>
      <c r="F386" s="30"/>
      <c r="G386" s="30"/>
      <c r="H386" s="30"/>
      <c r="I386" s="2"/>
    </row>
    <row r="387" spans="1:9" s="1" customFormat="1">
      <c r="A387" s="30"/>
      <c r="B387" s="30"/>
      <c r="C387" s="30"/>
      <c r="D387" s="30"/>
      <c r="E387" s="30"/>
      <c r="F387" s="30"/>
      <c r="G387" s="30"/>
      <c r="H387" s="30"/>
      <c r="I387" s="2"/>
    </row>
    <row r="388" spans="1:9" s="1" customFormat="1">
      <c r="A388" s="30"/>
      <c r="B388" s="30"/>
      <c r="C388" s="30"/>
      <c r="D388" s="30"/>
      <c r="E388" s="30"/>
      <c r="F388" s="30"/>
      <c r="G388" s="30"/>
      <c r="H388" s="30"/>
      <c r="I388" s="2"/>
    </row>
    <row r="389" spans="1:9" s="1" customFormat="1">
      <c r="A389" s="30"/>
      <c r="B389" s="30"/>
      <c r="C389" s="30"/>
      <c r="D389" s="30"/>
      <c r="E389" s="30"/>
      <c r="F389" s="30"/>
      <c r="G389" s="30"/>
      <c r="H389" s="30"/>
      <c r="I389" s="2"/>
    </row>
    <row r="390" spans="1:9" s="1" customFormat="1">
      <c r="A390" s="30"/>
      <c r="B390" s="30"/>
      <c r="C390" s="30"/>
      <c r="D390" s="30"/>
      <c r="E390" s="30"/>
      <c r="F390" s="30"/>
      <c r="G390" s="30"/>
      <c r="H390" s="30"/>
      <c r="I390" s="2"/>
    </row>
    <row r="391" spans="1:9" s="1" customFormat="1">
      <c r="A391" s="30"/>
      <c r="B391" s="30"/>
      <c r="C391" s="30"/>
      <c r="D391" s="30"/>
      <c r="E391" s="30"/>
      <c r="F391" s="30"/>
      <c r="G391" s="30"/>
      <c r="H391" s="30"/>
      <c r="I391" s="2"/>
    </row>
    <row r="392" spans="1:9" s="1" customFormat="1">
      <c r="A392" s="30"/>
      <c r="B392" s="30"/>
      <c r="C392" s="30"/>
      <c r="D392" s="30"/>
      <c r="E392" s="30"/>
      <c r="F392" s="30"/>
      <c r="G392" s="30"/>
      <c r="H392" s="30"/>
      <c r="I392" s="2"/>
    </row>
    <row r="393" spans="1:9" s="1" customFormat="1">
      <c r="A393" s="30"/>
      <c r="B393" s="30"/>
      <c r="C393" s="30"/>
      <c r="D393" s="30"/>
      <c r="E393" s="30"/>
      <c r="F393" s="30"/>
      <c r="G393" s="30"/>
      <c r="H393" s="30"/>
      <c r="I393" s="2"/>
    </row>
    <row r="394" spans="1:9" s="1" customFormat="1">
      <c r="A394" s="30"/>
      <c r="B394" s="30"/>
      <c r="C394" s="30"/>
      <c r="D394" s="30"/>
      <c r="E394" s="30"/>
      <c r="F394" s="30"/>
      <c r="G394" s="30"/>
      <c r="H394" s="30"/>
      <c r="I394" s="2"/>
    </row>
    <row r="395" spans="1:9" s="1" customFormat="1">
      <c r="A395" s="30"/>
      <c r="B395" s="30"/>
      <c r="C395" s="30"/>
      <c r="D395" s="30"/>
      <c r="E395" s="30"/>
      <c r="F395" s="30"/>
      <c r="G395" s="30"/>
      <c r="H395" s="30"/>
      <c r="I395" s="2"/>
    </row>
    <row r="396" spans="1:9" s="1" customFormat="1">
      <c r="A396" s="30"/>
      <c r="B396" s="30"/>
      <c r="C396" s="30"/>
      <c r="D396" s="30"/>
      <c r="E396" s="30"/>
      <c r="F396" s="30"/>
      <c r="G396" s="30"/>
      <c r="H396" s="30"/>
      <c r="I396" s="2"/>
    </row>
    <row r="397" spans="1:9" s="1" customFormat="1">
      <c r="A397" s="30"/>
      <c r="B397" s="30"/>
      <c r="C397" s="30"/>
      <c r="D397" s="30"/>
      <c r="E397" s="30"/>
      <c r="F397" s="30"/>
      <c r="G397" s="30"/>
      <c r="H397" s="30"/>
      <c r="I397" s="2"/>
    </row>
    <row r="398" spans="1:9" s="1" customFormat="1">
      <c r="A398" s="30"/>
      <c r="B398" s="30"/>
      <c r="C398" s="30"/>
      <c r="D398" s="30"/>
      <c r="E398" s="30"/>
      <c r="F398" s="30"/>
      <c r="G398" s="30"/>
      <c r="H398" s="30"/>
      <c r="I398" s="2"/>
    </row>
    <row r="399" spans="1:9" s="1" customFormat="1">
      <c r="A399" s="30"/>
      <c r="B399" s="30"/>
      <c r="C399" s="30"/>
      <c r="D399" s="30"/>
      <c r="E399" s="30"/>
      <c r="F399" s="30"/>
      <c r="G399" s="30"/>
      <c r="H399" s="30"/>
      <c r="I399" s="2"/>
    </row>
    <row r="400" spans="1:9" s="1" customFormat="1">
      <c r="A400" s="30"/>
      <c r="B400" s="30"/>
      <c r="C400" s="30"/>
      <c r="D400" s="30"/>
      <c r="E400" s="30"/>
      <c r="F400" s="30"/>
      <c r="G400" s="30"/>
      <c r="H400" s="30"/>
      <c r="I400" s="2"/>
    </row>
    <row r="401" spans="1:9" s="1" customFormat="1">
      <c r="A401" s="30"/>
      <c r="B401" s="30"/>
      <c r="C401" s="30"/>
      <c r="D401" s="30"/>
      <c r="E401" s="30"/>
      <c r="F401" s="30"/>
      <c r="G401" s="30"/>
      <c r="H401" s="30"/>
      <c r="I401" s="2"/>
    </row>
    <row r="402" spans="1:9" s="1" customFormat="1">
      <c r="A402" s="30"/>
      <c r="B402" s="30"/>
      <c r="C402" s="30"/>
      <c r="D402" s="30"/>
      <c r="E402" s="30"/>
      <c r="F402" s="30"/>
      <c r="G402" s="30"/>
      <c r="H402" s="30"/>
      <c r="I402" s="2"/>
    </row>
    <row r="403" spans="1:9" s="1" customFormat="1">
      <c r="A403" s="30"/>
      <c r="B403" s="30"/>
      <c r="C403" s="30"/>
      <c r="D403" s="30"/>
      <c r="E403" s="30"/>
      <c r="F403" s="30"/>
      <c r="G403" s="30"/>
      <c r="H403" s="30"/>
      <c r="I403" s="2"/>
    </row>
    <row r="404" spans="1:9" s="1" customFormat="1">
      <c r="A404" s="30"/>
      <c r="B404" s="30"/>
      <c r="C404" s="30"/>
      <c r="D404" s="30"/>
      <c r="E404" s="30"/>
      <c r="F404" s="30"/>
      <c r="G404" s="30"/>
      <c r="H404" s="30"/>
      <c r="I404" s="2"/>
    </row>
    <row r="405" spans="1:9" s="1" customFormat="1">
      <c r="A405" s="30"/>
      <c r="B405" s="30"/>
      <c r="C405" s="30"/>
      <c r="D405" s="30"/>
      <c r="E405" s="30"/>
      <c r="F405" s="30"/>
      <c r="G405" s="30"/>
      <c r="H405" s="30"/>
      <c r="I405" s="2"/>
    </row>
    <row r="406" spans="1:9" s="1" customFormat="1">
      <c r="A406" s="30"/>
      <c r="B406" s="30"/>
      <c r="C406" s="30"/>
      <c r="D406" s="30"/>
      <c r="E406" s="30"/>
      <c r="F406" s="30"/>
      <c r="G406" s="30"/>
      <c r="H406" s="30"/>
      <c r="I406" s="2"/>
    </row>
    <row r="407" spans="1:9" s="1" customFormat="1">
      <c r="A407" s="30"/>
      <c r="B407" s="30"/>
      <c r="C407" s="30"/>
      <c r="D407" s="30"/>
      <c r="E407" s="30"/>
      <c r="F407" s="30"/>
      <c r="G407" s="30"/>
      <c r="H407" s="30"/>
      <c r="I407" s="2"/>
    </row>
    <row r="408" spans="1:9" s="1" customFormat="1">
      <c r="A408" s="30"/>
      <c r="B408" s="30"/>
      <c r="C408" s="30"/>
      <c r="D408" s="30"/>
      <c r="E408" s="30"/>
      <c r="F408" s="30"/>
      <c r="G408" s="30"/>
      <c r="H408" s="30"/>
      <c r="I408" s="2"/>
    </row>
    <row r="409" spans="1:9" s="1" customFormat="1">
      <c r="A409" s="30"/>
      <c r="B409" s="30"/>
      <c r="C409" s="30"/>
      <c r="D409" s="30"/>
      <c r="E409" s="30"/>
      <c r="F409" s="30"/>
      <c r="G409" s="30"/>
      <c r="H409" s="30"/>
      <c r="I409" s="2"/>
    </row>
    <row r="410" spans="1:9" s="1" customFormat="1">
      <c r="A410" s="30"/>
      <c r="B410" s="30"/>
      <c r="C410" s="30"/>
      <c r="D410" s="30"/>
      <c r="E410" s="30"/>
      <c r="F410" s="30"/>
      <c r="G410" s="30"/>
      <c r="H410" s="30"/>
      <c r="I410" s="2"/>
    </row>
    <row r="411" spans="1:9" s="1" customFormat="1">
      <c r="A411" s="30"/>
      <c r="B411" s="30"/>
      <c r="C411" s="30"/>
      <c r="D411" s="30"/>
      <c r="E411" s="30"/>
      <c r="F411" s="30"/>
      <c r="G411" s="30"/>
      <c r="H411" s="30"/>
      <c r="I411" s="2"/>
    </row>
    <row r="412" spans="1:9" s="1" customFormat="1">
      <c r="A412" s="30"/>
      <c r="B412" s="30"/>
      <c r="C412" s="30"/>
      <c r="D412" s="30"/>
      <c r="E412" s="30"/>
      <c r="F412" s="30"/>
      <c r="G412" s="30"/>
      <c r="H412" s="30"/>
      <c r="I412" s="2"/>
    </row>
    <row r="413" spans="1:9" s="1" customFormat="1">
      <c r="A413" s="30"/>
      <c r="B413" s="30"/>
      <c r="C413" s="30"/>
      <c r="D413" s="30"/>
      <c r="E413" s="30"/>
      <c r="F413" s="30"/>
      <c r="G413" s="30"/>
      <c r="H413" s="30"/>
      <c r="I413" s="2"/>
    </row>
    <row r="414" spans="1:9" s="1" customFormat="1">
      <c r="A414" s="30"/>
      <c r="B414" s="30"/>
      <c r="C414" s="30"/>
      <c r="D414" s="30"/>
      <c r="E414" s="30"/>
      <c r="F414" s="30"/>
      <c r="G414" s="30"/>
      <c r="H414" s="30"/>
      <c r="I414" s="2"/>
    </row>
    <row r="415" spans="1:9" s="1" customFormat="1">
      <c r="A415" s="30"/>
      <c r="B415" s="30"/>
      <c r="C415" s="30"/>
      <c r="D415" s="30"/>
      <c r="E415" s="30"/>
      <c r="F415" s="30"/>
      <c r="G415" s="30"/>
      <c r="H415" s="30"/>
      <c r="I415" s="2"/>
    </row>
    <row r="416" spans="1:9" s="1" customFormat="1">
      <c r="A416" s="30"/>
      <c r="B416" s="30"/>
      <c r="C416" s="30"/>
      <c r="D416" s="30"/>
      <c r="E416" s="30"/>
      <c r="F416" s="30"/>
      <c r="G416" s="30"/>
      <c r="H416" s="30"/>
      <c r="I416" s="2"/>
    </row>
    <row r="417" spans="1:9" s="1" customFormat="1">
      <c r="A417" s="30"/>
      <c r="B417" s="30"/>
      <c r="C417" s="30"/>
      <c r="D417" s="30"/>
      <c r="E417" s="30"/>
      <c r="F417" s="30"/>
      <c r="G417" s="30"/>
      <c r="H417" s="30"/>
      <c r="I417" s="2"/>
    </row>
    <row r="418" spans="1:9" s="1" customFormat="1">
      <c r="A418" s="30"/>
      <c r="B418" s="30"/>
      <c r="C418" s="30"/>
      <c r="D418" s="30"/>
      <c r="E418" s="30"/>
      <c r="F418" s="30"/>
      <c r="G418" s="30"/>
      <c r="H418" s="30"/>
      <c r="I418" s="2"/>
    </row>
    <row r="419" spans="1:9" s="1" customFormat="1">
      <c r="A419" s="30"/>
      <c r="B419" s="30"/>
      <c r="C419" s="30"/>
      <c r="D419" s="30"/>
      <c r="E419" s="30"/>
      <c r="F419" s="30"/>
      <c r="G419" s="30"/>
      <c r="H419" s="30"/>
      <c r="I419" s="2"/>
    </row>
    <row r="420" spans="1:9" s="1" customFormat="1">
      <c r="A420" s="30"/>
      <c r="B420" s="30"/>
      <c r="C420" s="30"/>
      <c r="D420" s="30"/>
      <c r="E420" s="30"/>
      <c r="F420" s="30"/>
      <c r="G420" s="30"/>
      <c r="H420" s="30"/>
      <c r="I420" s="2"/>
    </row>
    <row r="421" spans="1:9" s="1" customFormat="1">
      <c r="A421" s="30"/>
      <c r="B421" s="30"/>
      <c r="C421" s="30"/>
      <c r="D421" s="30"/>
      <c r="E421" s="30"/>
      <c r="F421" s="30"/>
      <c r="G421" s="30"/>
      <c r="H421" s="30"/>
      <c r="I421" s="2"/>
    </row>
    <row r="422" spans="1:9" s="1" customFormat="1">
      <c r="A422" s="30"/>
      <c r="B422" s="30"/>
      <c r="C422" s="30"/>
      <c r="D422" s="30"/>
      <c r="E422" s="30"/>
      <c r="F422" s="30"/>
      <c r="G422" s="30"/>
      <c r="H422" s="30"/>
      <c r="I422" s="2"/>
    </row>
    <row r="423" spans="1:9" s="1" customFormat="1">
      <c r="A423" s="30"/>
      <c r="B423" s="30"/>
      <c r="C423" s="30"/>
      <c r="D423" s="30"/>
      <c r="E423" s="30"/>
      <c r="F423" s="30"/>
      <c r="G423" s="30"/>
      <c r="H423" s="30"/>
      <c r="I423" s="2"/>
    </row>
    <row r="424" spans="1:9" s="1" customFormat="1">
      <c r="A424" s="30"/>
      <c r="B424" s="30"/>
      <c r="C424" s="30"/>
      <c r="D424" s="30"/>
      <c r="E424" s="30"/>
      <c r="F424" s="30"/>
      <c r="G424" s="30"/>
      <c r="H424" s="30"/>
      <c r="I424" s="2"/>
    </row>
    <row r="425" spans="1:9" s="1" customFormat="1">
      <c r="A425" s="30"/>
      <c r="B425" s="30"/>
      <c r="C425" s="30"/>
      <c r="D425" s="30"/>
      <c r="E425" s="30"/>
      <c r="F425" s="30"/>
      <c r="G425" s="30"/>
      <c r="H425" s="30"/>
      <c r="I425" s="2"/>
    </row>
    <row r="426" spans="1:9" s="1" customFormat="1">
      <c r="A426" s="30"/>
      <c r="B426" s="30"/>
      <c r="C426" s="30"/>
      <c r="D426" s="30"/>
      <c r="E426" s="30"/>
      <c r="F426" s="30"/>
      <c r="G426" s="30"/>
      <c r="H426" s="30"/>
      <c r="I426" s="2"/>
    </row>
    <row r="427" spans="1:9" s="1" customFormat="1">
      <c r="A427" s="30"/>
      <c r="B427" s="30"/>
      <c r="C427" s="30"/>
      <c r="D427" s="30"/>
      <c r="E427" s="30"/>
      <c r="F427" s="30"/>
      <c r="G427" s="30"/>
      <c r="H427" s="30"/>
      <c r="I427" s="2"/>
    </row>
    <row r="428" spans="1:9" s="1" customFormat="1">
      <c r="A428" s="30"/>
      <c r="B428" s="30"/>
      <c r="C428" s="30"/>
      <c r="D428" s="30"/>
      <c r="E428" s="30"/>
      <c r="F428" s="30"/>
      <c r="G428" s="30"/>
      <c r="H428" s="30"/>
      <c r="I428" s="2"/>
    </row>
    <row r="429" spans="1:9" s="1" customFormat="1">
      <c r="A429" s="30"/>
      <c r="B429" s="30"/>
      <c r="C429" s="30"/>
      <c r="D429" s="30"/>
      <c r="E429" s="30"/>
      <c r="F429" s="30"/>
      <c r="G429" s="30"/>
      <c r="H429" s="30"/>
      <c r="I429" s="2"/>
    </row>
    <row r="430" spans="1:9" s="1" customFormat="1">
      <c r="A430" s="30"/>
      <c r="B430" s="30"/>
      <c r="C430" s="30"/>
      <c r="D430" s="30"/>
      <c r="E430" s="30"/>
      <c r="F430" s="30"/>
      <c r="G430" s="30"/>
      <c r="H430" s="30"/>
      <c r="I430" s="2"/>
    </row>
    <row r="431" spans="1:9" s="1" customFormat="1">
      <c r="A431" s="30"/>
      <c r="B431" s="30"/>
      <c r="C431" s="30"/>
      <c r="D431" s="30"/>
      <c r="E431" s="30"/>
      <c r="F431" s="30"/>
      <c r="G431" s="30"/>
      <c r="H431" s="30"/>
      <c r="I431" s="2"/>
    </row>
    <row r="432" spans="1:9" s="1" customFormat="1">
      <c r="A432" s="30"/>
      <c r="B432" s="30"/>
      <c r="C432" s="30"/>
      <c r="D432" s="30"/>
      <c r="E432" s="30"/>
      <c r="F432" s="30"/>
      <c r="G432" s="30"/>
      <c r="H432" s="30"/>
      <c r="I432" s="2"/>
    </row>
    <row r="433" spans="1:9" s="1" customFormat="1">
      <c r="A433" s="30"/>
      <c r="B433" s="30"/>
      <c r="C433" s="30"/>
      <c r="D433" s="30"/>
      <c r="E433" s="30"/>
      <c r="F433" s="30"/>
      <c r="G433" s="30"/>
      <c r="H433" s="30"/>
      <c r="I433" s="2"/>
    </row>
    <row r="434" spans="1:9" s="1" customFormat="1">
      <c r="A434" s="30"/>
      <c r="B434" s="30"/>
      <c r="C434" s="30"/>
      <c r="D434" s="30"/>
      <c r="E434" s="30"/>
      <c r="F434" s="30"/>
      <c r="G434" s="30"/>
      <c r="H434" s="30"/>
      <c r="I434" s="2"/>
    </row>
    <row r="435" spans="1:9" s="1" customFormat="1">
      <c r="A435" s="30"/>
      <c r="B435" s="30"/>
      <c r="C435" s="30"/>
      <c r="D435" s="30"/>
      <c r="E435" s="30"/>
      <c r="F435" s="30"/>
      <c r="G435" s="30"/>
      <c r="H435" s="30"/>
      <c r="I435" s="2"/>
    </row>
    <row r="436" spans="1:9" s="1" customFormat="1">
      <c r="A436" s="30"/>
      <c r="B436" s="30"/>
      <c r="C436" s="30"/>
      <c r="D436" s="30"/>
      <c r="E436" s="30"/>
      <c r="F436" s="30"/>
      <c r="G436" s="30"/>
      <c r="H436" s="30"/>
      <c r="I436" s="2"/>
    </row>
    <row r="437" spans="1:9" s="1" customFormat="1">
      <c r="A437" s="30"/>
      <c r="B437" s="30"/>
      <c r="C437" s="30"/>
      <c r="D437" s="30"/>
      <c r="E437" s="30"/>
      <c r="F437" s="30"/>
      <c r="G437" s="30"/>
      <c r="H437" s="30"/>
      <c r="I437" s="2"/>
    </row>
    <row r="438" spans="1:9" s="1" customFormat="1">
      <c r="A438" s="30"/>
      <c r="B438" s="30"/>
      <c r="C438" s="30"/>
      <c r="D438" s="30"/>
      <c r="E438" s="30"/>
      <c r="F438" s="30"/>
      <c r="G438" s="30"/>
      <c r="H438" s="30"/>
      <c r="I438" s="2"/>
    </row>
    <row r="439" spans="1:9" s="1" customFormat="1">
      <c r="A439" s="30"/>
      <c r="B439" s="30"/>
      <c r="C439" s="30"/>
      <c r="D439" s="30"/>
      <c r="E439" s="30"/>
      <c r="F439" s="30"/>
      <c r="G439" s="30"/>
      <c r="H439" s="30"/>
      <c r="I439" s="2"/>
    </row>
    <row r="440" spans="1:9" s="1" customFormat="1">
      <c r="A440" s="30"/>
      <c r="B440" s="30"/>
      <c r="C440" s="30"/>
      <c r="D440" s="30"/>
      <c r="E440" s="30"/>
      <c r="F440" s="30"/>
      <c r="G440" s="30"/>
      <c r="H440" s="30"/>
      <c r="I440" s="2"/>
    </row>
    <row r="441" spans="1:9" s="1" customFormat="1">
      <c r="A441" s="30"/>
      <c r="B441" s="30"/>
      <c r="C441" s="30"/>
      <c r="D441" s="30"/>
      <c r="E441" s="30"/>
      <c r="F441" s="30"/>
      <c r="G441" s="30"/>
      <c r="H441" s="30"/>
      <c r="I441" s="2"/>
    </row>
    <row r="442" spans="1:9" s="1" customFormat="1">
      <c r="A442" s="30"/>
      <c r="B442" s="30"/>
      <c r="C442" s="30"/>
      <c r="D442" s="30"/>
      <c r="E442" s="30"/>
      <c r="F442" s="30"/>
      <c r="G442" s="30"/>
      <c r="H442" s="30"/>
      <c r="I442" s="2"/>
    </row>
    <row r="443" spans="1:9" s="1" customFormat="1">
      <c r="A443" s="30"/>
      <c r="B443" s="30"/>
      <c r="C443" s="30"/>
      <c r="D443" s="30"/>
      <c r="E443" s="30"/>
      <c r="F443" s="30"/>
      <c r="G443" s="30"/>
      <c r="H443" s="30"/>
      <c r="I443" s="2"/>
    </row>
    <row r="444" spans="1:9" s="1" customFormat="1">
      <c r="A444" s="30"/>
      <c r="B444" s="30"/>
      <c r="C444" s="30"/>
      <c r="D444" s="30"/>
      <c r="E444" s="30"/>
      <c r="F444" s="30"/>
      <c r="G444" s="30"/>
      <c r="H444" s="30"/>
      <c r="I444" s="2"/>
    </row>
    <row r="445" spans="1:9" s="1" customFormat="1">
      <c r="A445" s="30"/>
      <c r="B445" s="30"/>
      <c r="C445" s="30"/>
      <c r="D445" s="30"/>
      <c r="E445" s="30"/>
      <c r="F445" s="30"/>
      <c r="G445" s="30"/>
      <c r="H445" s="30"/>
      <c r="I445" s="2"/>
    </row>
    <row r="446" spans="1:9" s="1" customFormat="1">
      <c r="A446" s="30"/>
      <c r="B446" s="30"/>
      <c r="C446" s="30"/>
      <c r="D446" s="30"/>
      <c r="E446" s="30"/>
      <c r="F446" s="30"/>
      <c r="G446" s="30"/>
      <c r="H446" s="30"/>
      <c r="I446" s="2"/>
    </row>
    <row r="447" spans="1:9" s="1" customFormat="1">
      <c r="A447" s="30"/>
      <c r="B447" s="30"/>
      <c r="C447" s="30"/>
      <c r="D447" s="30"/>
      <c r="E447" s="30"/>
      <c r="F447" s="30"/>
      <c r="G447" s="30"/>
      <c r="H447" s="30"/>
      <c r="I447" s="2"/>
    </row>
    <row r="448" spans="1:9" s="1" customFormat="1">
      <c r="A448" s="30"/>
      <c r="B448" s="30"/>
      <c r="C448" s="30"/>
      <c r="D448" s="30"/>
      <c r="E448" s="30"/>
      <c r="F448" s="30"/>
      <c r="G448" s="30"/>
      <c r="H448" s="30"/>
      <c r="I448" s="2"/>
    </row>
    <row r="449" spans="1:9" s="1" customFormat="1">
      <c r="A449" s="30"/>
      <c r="B449" s="30"/>
      <c r="C449" s="30"/>
      <c r="D449" s="30"/>
      <c r="E449" s="30"/>
      <c r="F449" s="30"/>
      <c r="G449" s="30"/>
      <c r="H449" s="30"/>
      <c r="I449" s="2"/>
    </row>
    <row r="450" spans="1:9" s="1" customFormat="1">
      <c r="A450" s="30"/>
      <c r="B450" s="30"/>
      <c r="C450" s="30"/>
      <c r="D450" s="30"/>
      <c r="E450" s="30"/>
      <c r="F450" s="30"/>
      <c r="G450" s="30"/>
      <c r="H450" s="30"/>
      <c r="I450" s="2"/>
    </row>
    <row r="451" spans="1:9" s="1" customFormat="1">
      <c r="A451" s="30"/>
      <c r="B451" s="30"/>
      <c r="C451" s="30"/>
      <c r="D451" s="30"/>
      <c r="E451" s="30"/>
      <c r="F451" s="30"/>
      <c r="G451" s="30"/>
      <c r="H451" s="30"/>
      <c r="I451" s="2"/>
    </row>
    <row r="452" spans="1:9" s="1" customFormat="1">
      <c r="A452" s="30"/>
      <c r="B452" s="30"/>
      <c r="C452" s="30"/>
      <c r="D452" s="30"/>
      <c r="E452" s="30"/>
      <c r="F452" s="30"/>
      <c r="G452" s="30"/>
      <c r="H452" s="30"/>
      <c r="I452" s="2"/>
    </row>
    <row r="453" spans="1:9" s="1" customFormat="1">
      <c r="A453" s="30"/>
      <c r="B453" s="30"/>
      <c r="C453" s="30"/>
      <c r="D453" s="30"/>
      <c r="E453" s="30"/>
      <c r="F453" s="30"/>
      <c r="G453" s="30"/>
      <c r="H453" s="30"/>
      <c r="I453" s="2"/>
    </row>
    <row r="454" spans="1:9" s="1" customFormat="1">
      <c r="A454" s="30"/>
      <c r="B454" s="30"/>
      <c r="C454" s="30"/>
      <c r="D454" s="30"/>
      <c r="E454" s="30"/>
      <c r="F454" s="30"/>
      <c r="G454" s="30"/>
      <c r="H454" s="30"/>
      <c r="I454" s="2"/>
    </row>
    <row r="455" spans="1:9" s="1" customFormat="1">
      <c r="A455" s="30"/>
      <c r="B455" s="30"/>
      <c r="C455" s="30"/>
      <c r="D455" s="30"/>
      <c r="E455" s="30"/>
      <c r="F455" s="30"/>
      <c r="G455" s="30"/>
      <c r="H455" s="30"/>
      <c r="I455" s="2"/>
    </row>
    <row r="456" spans="1:9" s="1" customFormat="1">
      <c r="A456" s="30"/>
      <c r="B456" s="30"/>
      <c r="C456" s="30"/>
      <c r="D456" s="30"/>
      <c r="E456" s="30"/>
      <c r="F456" s="30"/>
      <c r="G456" s="30"/>
      <c r="H456" s="30"/>
      <c r="I456" s="2"/>
    </row>
    <row r="457" spans="1:9" s="1" customFormat="1">
      <c r="A457" s="30"/>
      <c r="B457" s="30"/>
      <c r="C457" s="30"/>
      <c r="D457" s="30"/>
      <c r="E457" s="30"/>
      <c r="F457" s="30"/>
      <c r="G457" s="30"/>
      <c r="H457" s="30"/>
      <c r="I457" s="2"/>
    </row>
    <row r="458" spans="1:9" s="1" customFormat="1">
      <c r="A458" s="30"/>
      <c r="B458" s="30"/>
      <c r="C458" s="30"/>
      <c r="D458" s="30"/>
      <c r="E458" s="30"/>
      <c r="F458" s="30"/>
      <c r="G458" s="30"/>
      <c r="H458" s="30"/>
      <c r="I458" s="2"/>
    </row>
    <row r="459" spans="1:9" s="1" customFormat="1">
      <c r="A459" s="30"/>
      <c r="B459" s="30"/>
      <c r="C459" s="30"/>
      <c r="D459" s="30"/>
      <c r="E459" s="30"/>
      <c r="F459" s="30"/>
      <c r="G459" s="30"/>
      <c r="H459" s="30"/>
      <c r="I459" s="2"/>
    </row>
    <row r="460" spans="1:9" s="1" customFormat="1">
      <c r="A460" s="30"/>
      <c r="B460" s="30"/>
      <c r="C460" s="30"/>
      <c r="D460" s="30"/>
      <c r="E460" s="30"/>
      <c r="F460" s="30"/>
      <c r="G460" s="30"/>
      <c r="H460" s="30"/>
      <c r="I460" s="2"/>
    </row>
    <row r="461" spans="1:9" s="1" customFormat="1">
      <c r="A461" s="30"/>
      <c r="B461" s="30"/>
      <c r="C461" s="30"/>
      <c r="D461" s="30"/>
      <c r="E461" s="30"/>
      <c r="F461" s="30"/>
      <c r="G461" s="30"/>
      <c r="H461" s="30"/>
      <c r="I461" s="2"/>
    </row>
    <row r="462" spans="1:9" s="1" customFormat="1">
      <c r="A462" s="30"/>
      <c r="B462" s="30"/>
      <c r="C462" s="30"/>
      <c r="D462" s="30"/>
      <c r="E462" s="30"/>
      <c r="F462" s="30"/>
      <c r="G462" s="30"/>
      <c r="H462" s="30"/>
      <c r="I462" s="2"/>
    </row>
    <row r="463" spans="1:9" s="1" customFormat="1">
      <c r="A463" s="30"/>
      <c r="B463" s="30"/>
      <c r="C463" s="30"/>
      <c r="D463" s="30"/>
      <c r="E463" s="30"/>
      <c r="F463" s="30"/>
      <c r="G463" s="30"/>
      <c r="H463" s="30"/>
      <c r="I463" s="2"/>
    </row>
    <row r="464" spans="1:9" s="1" customFormat="1">
      <c r="A464" s="30"/>
      <c r="B464" s="30"/>
      <c r="C464" s="30"/>
      <c r="D464" s="30"/>
      <c r="E464" s="30"/>
      <c r="F464" s="30"/>
      <c r="G464" s="30"/>
      <c r="H464" s="30"/>
      <c r="I464" s="2"/>
    </row>
    <row r="465" spans="1:9" s="1" customFormat="1">
      <c r="A465" s="30"/>
      <c r="B465" s="30"/>
      <c r="C465" s="30"/>
      <c r="D465" s="30"/>
      <c r="E465" s="30"/>
      <c r="F465" s="30"/>
      <c r="G465" s="30"/>
      <c r="H465" s="30"/>
      <c r="I465" s="2"/>
    </row>
    <row r="466" spans="1:9" s="1" customFormat="1">
      <c r="A466" s="30"/>
      <c r="B466" s="30"/>
      <c r="C466" s="30"/>
      <c r="D466" s="30"/>
      <c r="E466" s="30"/>
      <c r="F466" s="30"/>
      <c r="G466" s="30"/>
      <c r="H466" s="30"/>
      <c r="I466" s="2"/>
    </row>
    <row r="467" spans="1:9" s="1" customFormat="1">
      <c r="A467" s="30"/>
      <c r="B467" s="30"/>
      <c r="C467" s="30"/>
      <c r="D467" s="30"/>
      <c r="E467" s="30"/>
      <c r="F467" s="30"/>
      <c r="G467" s="30"/>
      <c r="H467" s="30"/>
      <c r="I467" s="2"/>
    </row>
    <row r="468" spans="1:9" s="1" customFormat="1">
      <c r="A468" s="30"/>
      <c r="B468" s="30"/>
      <c r="C468" s="30"/>
      <c r="D468" s="30"/>
      <c r="E468" s="30"/>
      <c r="F468" s="30"/>
      <c r="G468" s="30"/>
      <c r="H468" s="30"/>
      <c r="I468" s="2"/>
    </row>
    <row r="469" spans="1:9" s="1" customFormat="1">
      <c r="A469" s="30"/>
      <c r="B469" s="30"/>
      <c r="C469" s="30"/>
      <c r="D469" s="30"/>
      <c r="E469" s="30"/>
      <c r="F469" s="30"/>
      <c r="G469" s="30"/>
      <c r="H469" s="30"/>
      <c r="I469" s="2"/>
    </row>
    <row r="470" spans="1:9" s="1" customFormat="1">
      <c r="A470" s="30"/>
      <c r="B470" s="30"/>
      <c r="C470" s="30"/>
      <c r="D470" s="30"/>
      <c r="E470" s="30"/>
      <c r="F470" s="30"/>
      <c r="G470" s="30"/>
      <c r="H470" s="30"/>
      <c r="I470" s="2"/>
    </row>
    <row r="471" spans="1:9" s="1" customFormat="1">
      <c r="A471" s="30"/>
      <c r="B471" s="30"/>
      <c r="C471" s="30"/>
      <c r="D471" s="30"/>
      <c r="E471" s="30"/>
      <c r="F471" s="30"/>
      <c r="G471" s="30"/>
      <c r="H471" s="30"/>
      <c r="I471" s="2"/>
    </row>
    <row r="472" spans="1:9" s="1" customFormat="1">
      <c r="A472" s="30"/>
      <c r="B472" s="30"/>
      <c r="C472" s="30"/>
      <c r="D472" s="30"/>
      <c r="E472" s="30"/>
      <c r="F472" s="30"/>
      <c r="G472" s="30"/>
      <c r="H472" s="30"/>
      <c r="I472" s="2"/>
    </row>
    <row r="473" spans="1:9" s="1" customFormat="1">
      <c r="A473" s="30"/>
      <c r="B473" s="30"/>
      <c r="C473" s="30"/>
      <c r="D473" s="30"/>
      <c r="E473" s="30"/>
      <c r="F473" s="30"/>
      <c r="G473" s="30"/>
      <c r="H473" s="30"/>
      <c r="I473" s="2"/>
    </row>
    <row r="474" spans="1:9" s="1" customFormat="1">
      <c r="A474" s="30"/>
      <c r="B474" s="30"/>
      <c r="C474" s="30"/>
      <c r="D474" s="30"/>
      <c r="E474" s="30"/>
      <c r="F474" s="30"/>
      <c r="G474" s="30"/>
      <c r="H474" s="30"/>
      <c r="I474" s="2"/>
    </row>
    <row r="475" spans="1:9" s="1" customFormat="1">
      <c r="A475" s="30"/>
      <c r="B475" s="30"/>
      <c r="C475" s="30"/>
      <c r="D475" s="30"/>
      <c r="E475" s="30"/>
      <c r="F475" s="30"/>
      <c r="G475" s="30"/>
      <c r="H475" s="30"/>
      <c r="I475" s="2"/>
    </row>
    <row r="476" spans="1:9" s="1" customFormat="1">
      <c r="A476" s="30"/>
      <c r="B476" s="30"/>
      <c r="C476" s="30"/>
      <c r="D476" s="30"/>
      <c r="E476" s="30"/>
      <c r="F476" s="30"/>
      <c r="G476" s="30"/>
      <c r="H476" s="30"/>
      <c r="I476" s="2"/>
    </row>
    <row r="477" spans="1:9" s="1" customFormat="1">
      <c r="A477" s="30"/>
      <c r="B477" s="30"/>
      <c r="C477" s="30"/>
      <c r="D477" s="30"/>
      <c r="E477" s="30"/>
      <c r="F477" s="30"/>
      <c r="G477" s="30"/>
      <c r="H477" s="30"/>
      <c r="I477" s="2"/>
    </row>
    <row r="478" spans="1:9" s="1" customFormat="1">
      <c r="A478" s="30"/>
      <c r="B478" s="30"/>
      <c r="C478" s="30"/>
      <c r="D478" s="30"/>
      <c r="E478" s="30"/>
      <c r="F478" s="30"/>
      <c r="G478" s="30"/>
      <c r="H478" s="30"/>
      <c r="I478" s="2"/>
    </row>
    <row r="479" spans="1:9" s="1" customFormat="1">
      <c r="A479" s="30"/>
      <c r="B479" s="30"/>
      <c r="C479" s="30"/>
      <c r="D479" s="30"/>
      <c r="E479" s="30"/>
      <c r="F479" s="30"/>
      <c r="G479" s="30"/>
      <c r="H479" s="30"/>
      <c r="I479" s="2"/>
    </row>
    <row r="480" spans="1:9" s="1" customFormat="1">
      <c r="A480" s="30"/>
      <c r="B480" s="30"/>
      <c r="C480" s="30"/>
      <c r="D480" s="30"/>
      <c r="E480" s="30"/>
      <c r="F480" s="30"/>
      <c r="G480" s="30"/>
      <c r="H480" s="30"/>
      <c r="I480" s="2"/>
    </row>
    <row r="481" spans="1:9" s="1" customFormat="1">
      <c r="A481" s="30"/>
      <c r="B481" s="30"/>
      <c r="C481" s="30"/>
      <c r="D481" s="30"/>
      <c r="E481" s="30"/>
      <c r="F481" s="30"/>
      <c r="G481" s="30"/>
      <c r="H481" s="30"/>
      <c r="I481" s="2"/>
    </row>
    <row r="482" spans="1:9" s="1" customFormat="1">
      <c r="A482" s="30"/>
      <c r="B482" s="30"/>
      <c r="C482" s="30"/>
      <c r="D482" s="30"/>
      <c r="E482" s="30"/>
      <c r="F482" s="30"/>
      <c r="G482" s="30"/>
      <c r="H482" s="30"/>
      <c r="I482" s="2"/>
    </row>
    <row r="483" spans="1:9" s="1" customFormat="1">
      <c r="A483" s="30"/>
      <c r="B483" s="30"/>
      <c r="C483" s="30"/>
      <c r="D483" s="30"/>
      <c r="E483" s="30"/>
      <c r="F483" s="30"/>
      <c r="G483" s="30"/>
      <c r="H483" s="30"/>
      <c r="I483" s="2"/>
    </row>
    <row r="484" spans="1:9" s="1" customFormat="1">
      <c r="A484" s="30"/>
      <c r="B484" s="30"/>
      <c r="C484" s="30"/>
      <c r="D484" s="30"/>
      <c r="E484" s="30"/>
      <c r="F484" s="30"/>
      <c r="G484" s="30"/>
      <c r="H484" s="30"/>
      <c r="I484" s="2"/>
    </row>
    <row r="485" spans="1:9" s="1" customFormat="1">
      <c r="A485" s="30"/>
      <c r="B485" s="30"/>
      <c r="C485" s="30"/>
      <c r="D485" s="30"/>
      <c r="E485" s="30"/>
      <c r="F485" s="30"/>
      <c r="G485" s="30"/>
      <c r="H485" s="30"/>
      <c r="I485" s="2"/>
    </row>
    <row r="486" spans="1:9" s="1" customFormat="1">
      <c r="A486" s="30"/>
      <c r="B486" s="30"/>
      <c r="C486" s="30"/>
      <c r="D486" s="30"/>
      <c r="E486" s="30"/>
      <c r="F486" s="30"/>
      <c r="G486" s="30"/>
      <c r="H486" s="30"/>
      <c r="I486" s="2"/>
    </row>
    <row r="487" spans="1:9" s="1" customFormat="1">
      <c r="A487" s="30"/>
      <c r="B487" s="30"/>
      <c r="C487" s="30"/>
      <c r="D487" s="30"/>
      <c r="E487" s="30"/>
      <c r="F487" s="30"/>
      <c r="G487" s="30"/>
      <c r="H487" s="30"/>
      <c r="I487" s="2"/>
    </row>
    <row r="488" spans="1:9" s="1" customFormat="1">
      <c r="A488" s="30"/>
      <c r="B488" s="30"/>
      <c r="C488" s="30"/>
      <c r="D488" s="30"/>
      <c r="E488" s="30"/>
      <c r="F488" s="30"/>
      <c r="G488" s="30"/>
      <c r="H488" s="30"/>
      <c r="I488" s="2"/>
    </row>
    <row r="489" spans="1:9" s="1" customFormat="1">
      <c r="A489" s="30"/>
      <c r="B489" s="30"/>
      <c r="C489" s="30"/>
      <c r="D489" s="30"/>
      <c r="E489" s="30"/>
      <c r="F489" s="30"/>
      <c r="G489" s="30"/>
      <c r="H489" s="30"/>
      <c r="I489" s="2"/>
    </row>
    <row r="490" spans="1:9" s="1" customFormat="1">
      <c r="A490" s="30"/>
      <c r="B490" s="30"/>
      <c r="C490" s="30"/>
      <c r="D490" s="30"/>
      <c r="E490" s="30"/>
      <c r="F490" s="30"/>
      <c r="G490" s="30"/>
      <c r="H490" s="30"/>
      <c r="I490" s="2"/>
    </row>
    <row r="491" spans="1:9" s="1" customFormat="1">
      <c r="A491" s="30"/>
      <c r="B491" s="30"/>
      <c r="C491" s="30"/>
      <c r="D491" s="30"/>
      <c r="E491" s="30"/>
      <c r="F491" s="30"/>
      <c r="G491" s="30"/>
      <c r="H491" s="30"/>
      <c r="I491" s="2"/>
    </row>
    <row r="492" spans="1:9" s="1" customFormat="1">
      <c r="A492" s="30"/>
      <c r="B492" s="30"/>
      <c r="C492" s="30"/>
      <c r="D492" s="30"/>
      <c r="E492" s="30"/>
      <c r="F492" s="30"/>
      <c r="G492" s="30"/>
      <c r="H492" s="30"/>
      <c r="I492" s="2"/>
    </row>
    <row r="493" spans="1:9" s="1" customFormat="1">
      <c r="A493" s="30"/>
      <c r="B493" s="30"/>
      <c r="C493" s="30"/>
      <c r="D493" s="30"/>
      <c r="E493" s="30"/>
      <c r="F493" s="30"/>
      <c r="G493" s="30"/>
      <c r="H493" s="30"/>
      <c r="I493" s="2"/>
    </row>
    <row r="494" spans="1:9" s="1" customFormat="1">
      <c r="A494" s="30"/>
      <c r="B494" s="30"/>
      <c r="C494" s="30"/>
      <c r="D494" s="30"/>
      <c r="E494" s="30"/>
      <c r="F494" s="30"/>
      <c r="G494" s="30"/>
      <c r="H494" s="30"/>
      <c r="I494" s="2"/>
    </row>
    <row r="495" spans="1:9" s="1" customFormat="1">
      <c r="A495" s="30"/>
      <c r="B495" s="30"/>
      <c r="C495" s="30"/>
      <c r="D495" s="30"/>
      <c r="E495" s="30"/>
      <c r="F495" s="30"/>
      <c r="G495" s="30"/>
      <c r="H495" s="30"/>
      <c r="I495" s="2"/>
    </row>
    <row r="496" spans="1:9" s="1" customFormat="1">
      <c r="A496" s="30"/>
      <c r="B496" s="30"/>
      <c r="C496" s="30"/>
      <c r="D496" s="30"/>
      <c r="E496" s="30"/>
      <c r="F496" s="30"/>
      <c r="G496" s="30"/>
      <c r="H496" s="30"/>
      <c r="I496" s="2"/>
    </row>
    <row r="497" spans="1:9" s="1" customFormat="1">
      <c r="A497" s="30"/>
      <c r="B497" s="30"/>
      <c r="C497" s="30"/>
      <c r="D497" s="30"/>
      <c r="E497" s="30"/>
      <c r="F497" s="30"/>
      <c r="G497" s="30"/>
      <c r="H497" s="30"/>
      <c r="I497" s="2"/>
    </row>
    <row r="498" spans="1:9" s="1" customFormat="1">
      <c r="A498" s="30"/>
      <c r="B498" s="30"/>
      <c r="C498" s="30"/>
      <c r="D498" s="30"/>
      <c r="E498" s="30"/>
      <c r="F498" s="30"/>
      <c r="G498" s="30"/>
      <c r="H498" s="30"/>
      <c r="I498" s="2"/>
    </row>
    <row r="499" spans="1:9" s="1" customFormat="1">
      <c r="A499" s="30"/>
      <c r="B499" s="30"/>
      <c r="C499" s="30"/>
      <c r="D499" s="30"/>
      <c r="E499" s="30"/>
      <c r="F499" s="30"/>
      <c r="G499" s="30"/>
      <c r="H499" s="30"/>
      <c r="I499" s="2"/>
    </row>
    <row r="500" spans="1:9" s="1" customFormat="1">
      <c r="A500" s="30"/>
      <c r="B500" s="30"/>
      <c r="C500" s="30"/>
      <c r="D500" s="30"/>
      <c r="E500" s="30"/>
      <c r="F500" s="30"/>
      <c r="G500" s="30"/>
      <c r="H500" s="30"/>
      <c r="I500" s="2"/>
    </row>
    <row r="501" spans="1:9" s="1" customFormat="1">
      <c r="A501" s="30"/>
      <c r="B501" s="30"/>
      <c r="C501" s="30"/>
      <c r="D501" s="30"/>
      <c r="E501" s="30"/>
      <c r="F501" s="30"/>
      <c r="G501" s="30"/>
      <c r="H501" s="30"/>
      <c r="I501" s="2"/>
    </row>
    <row r="502" spans="1:9" s="1" customFormat="1">
      <c r="A502" s="30"/>
      <c r="B502" s="30"/>
      <c r="C502" s="30"/>
      <c r="D502" s="30"/>
      <c r="E502" s="30"/>
      <c r="F502" s="30"/>
      <c r="G502" s="30"/>
      <c r="H502" s="30"/>
      <c r="I502" s="2"/>
    </row>
    <row r="503" spans="1:9" s="1" customFormat="1">
      <c r="A503" s="30"/>
      <c r="B503" s="30"/>
      <c r="C503" s="30"/>
      <c r="D503" s="30"/>
      <c r="E503" s="30"/>
      <c r="F503" s="30"/>
      <c r="G503" s="30"/>
      <c r="H503" s="30"/>
      <c r="I503" s="2"/>
    </row>
    <row r="504" spans="1:9" s="1" customFormat="1">
      <c r="A504" s="30"/>
      <c r="B504" s="30"/>
      <c r="C504" s="30"/>
      <c r="D504" s="30"/>
      <c r="E504" s="30"/>
      <c r="F504" s="30"/>
      <c r="G504" s="30"/>
      <c r="H504" s="30"/>
      <c r="I504" s="2"/>
    </row>
    <row r="505" spans="1:9" s="1" customFormat="1">
      <c r="A505" s="30"/>
      <c r="B505" s="30"/>
      <c r="C505" s="30"/>
      <c r="D505" s="30"/>
      <c r="E505" s="30"/>
      <c r="F505" s="30"/>
      <c r="G505" s="30"/>
      <c r="H505" s="30"/>
      <c r="I505" s="2"/>
    </row>
    <row r="506" spans="1:9" s="1" customFormat="1">
      <c r="A506" s="30"/>
      <c r="B506" s="30"/>
      <c r="C506" s="30"/>
      <c r="D506" s="30"/>
      <c r="E506" s="30"/>
      <c r="F506" s="30"/>
      <c r="G506" s="30"/>
      <c r="H506" s="30"/>
      <c r="I506" s="2"/>
    </row>
    <row r="507" spans="1:9" s="1" customFormat="1">
      <c r="A507" s="30"/>
      <c r="B507" s="30"/>
      <c r="C507" s="30"/>
      <c r="D507" s="30"/>
      <c r="E507" s="30"/>
      <c r="F507" s="30"/>
      <c r="G507" s="30"/>
      <c r="H507" s="30"/>
      <c r="I507" s="2"/>
    </row>
    <row r="508" spans="1:9" s="1" customFormat="1">
      <c r="A508" s="30"/>
      <c r="B508" s="30"/>
      <c r="C508" s="30"/>
      <c r="D508" s="30"/>
      <c r="E508" s="30"/>
      <c r="F508" s="30"/>
      <c r="G508" s="30"/>
      <c r="H508" s="30"/>
      <c r="I508" s="2"/>
    </row>
    <row r="509" spans="1:9" s="1" customFormat="1">
      <c r="A509" s="30"/>
      <c r="B509" s="30"/>
      <c r="C509" s="30"/>
      <c r="D509" s="30"/>
      <c r="E509" s="30"/>
      <c r="F509" s="30"/>
      <c r="G509" s="30"/>
      <c r="H509" s="30"/>
      <c r="I509" s="2"/>
    </row>
    <row r="510" spans="1:9" s="1" customFormat="1">
      <c r="A510" s="30"/>
      <c r="B510" s="30"/>
      <c r="C510" s="30"/>
      <c r="D510" s="30"/>
      <c r="E510" s="30"/>
      <c r="F510" s="30"/>
      <c r="G510" s="30"/>
      <c r="H510" s="30"/>
      <c r="I510" s="2"/>
    </row>
    <row r="511" spans="1:9" s="1" customFormat="1">
      <c r="A511" s="30"/>
      <c r="B511" s="30"/>
      <c r="C511" s="30"/>
      <c r="D511" s="30"/>
      <c r="E511" s="30"/>
      <c r="F511" s="30"/>
      <c r="G511" s="30"/>
      <c r="H511" s="30"/>
      <c r="I511" s="2"/>
    </row>
    <row r="512" spans="1:9" s="1" customFormat="1">
      <c r="A512" s="30"/>
      <c r="B512" s="30"/>
      <c r="C512" s="30"/>
      <c r="D512" s="30"/>
      <c r="E512" s="30"/>
      <c r="F512" s="30"/>
      <c r="G512" s="30"/>
      <c r="H512" s="30"/>
      <c r="I512" s="2"/>
    </row>
    <row r="513" spans="1:9" s="1" customFormat="1">
      <c r="A513" s="30"/>
      <c r="B513" s="30"/>
      <c r="C513" s="30"/>
      <c r="D513" s="30"/>
      <c r="E513" s="30"/>
      <c r="F513" s="30"/>
      <c r="G513" s="30"/>
      <c r="H513" s="30"/>
      <c r="I513" s="2"/>
    </row>
    <row r="514" spans="1:9" s="1" customFormat="1">
      <c r="A514" s="30"/>
      <c r="B514" s="30"/>
      <c r="C514" s="30"/>
      <c r="D514" s="30"/>
      <c r="E514" s="30"/>
      <c r="F514" s="30"/>
      <c r="G514" s="30"/>
      <c r="H514" s="30"/>
      <c r="I514" s="2"/>
    </row>
    <row r="515" spans="1:9" s="1" customFormat="1">
      <c r="A515" s="30"/>
      <c r="B515" s="30"/>
      <c r="C515" s="30"/>
      <c r="D515" s="30"/>
      <c r="E515" s="30"/>
      <c r="F515" s="30"/>
      <c r="G515" s="30"/>
      <c r="H515" s="30"/>
      <c r="I515" s="2"/>
    </row>
    <row r="516" spans="1:9" s="1" customFormat="1">
      <c r="A516" s="30"/>
      <c r="B516" s="30"/>
      <c r="C516" s="30"/>
      <c r="D516" s="30"/>
      <c r="E516" s="30"/>
      <c r="F516" s="30"/>
      <c r="G516" s="30"/>
      <c r="H516" s="30"/>
      <c r="I516" s="2"/>
    </row>
    <row r="517" spans="1:9" s="1" customFormat="1">
      <c r="A517" s="30"/>
      <c r="B517" s="30"/>
      <c r="C517" s="30"/>
      <c r="D517" s="30"/>
      <c r="E517" s="30"/>
      <c r="F517" s="30"/>
      <c r="G517" s="30"/>
      <c r="H517" s="30"/>
      <c r="I517" s="2"/>
    </row>
    <row r="518" spans="1:9" s="1" customFormat="1">
      <c r="A518" s="30"/>
      <c r="B518" s="30"/>
      <c r="C518" s="30"/>
      <c r="D518" s="30"/>
      <c r="E518" s="30"/>
      <c r="F518" s="30"/>
      <c r="G518" s="30"/>
      <c r="H518" s="30"/>
      <c r="I518" s="2"/>
    </row>
    <row r="519" spans="1:9" s="1" customFormat="1">
      <c r="A519" s="30"/>
      <c r="B519" s="30"/>
      <c r="C519" s="30"/>
      <c r="D519" s="30"/>
      <c r="E519" s="30"/>
      <c r="F519" s="30"/>
      <c r="G519" s="30"/>
      <c r="H519" s="30"/>
      <c r="I519" s="2"/>
    </row>
    <row r="520" spans="1:9" s="1" customFormat="1">
      <c r="A520" s="30"/>
      <c r="B520" s="30"/>
      <c r="C520" s="30"/>
      <c r="D520" s="30"/>
      <c r="E520" s="30"/>
      <c r="F520" s="30"/>
      <c r="G520" s="30"/>
      <c r="H520" s="30"/>
      <c r="I520" s="2"/>
    </row>
    <row r="521" spans="1:9" s="1" customFormat="1">
      <c r="A521" s="30"/>
      <c r="B521" s="30"/>
      <c r="C521" s="30"/>
      <c r="D521" s="30"/>
      <c r="E521" s="30"/>
      <c r="F521" s="30"/>
      <c r="G521" s="30"/>
      <c r="H521" s="30"/>
      <c r="I521" s="2"/>
    </row>
    <row r="522" spans="1:9" s="1" customFormat="1">
      <c r="A522" s="30"/>
      <c r="B522" s="30"/>
      <c r="C522" s="30"/>
      <c r="D522" s="30"/>
      <c r="E522" s="30"/>
      <c r="F522" s="30"/>
      <c r="G522" s="30"/>
      <c r="H522" s="30"/>
      <c r="I522" s="2"/>
    </row>
    <row r="523" spans="1:9" s="1" customFormat="1">
      <c r="A523" s="30"/>
      <c r="B523" s="30"/>
      <c r="C523" s="30"/>
      <c r="D523" s="30"/>
      <c r="E523" s="30"/>
      <c r="F523" s="30"/>
      <c r="G523" s="30"/>
      <c r="H523" s="30"/>
      <c r="I523" s="2"/>
    </row>
    <row r="524" spans="1:9" s="1" customFormat="1">
      <c r="A524" s="30"/>
      <c r="B524" s="30"/>
      <c r="C524" s="30"/>
      <c r="D524" s="30"/>
      <c r="E524" s="30"/>
      <c r="F524" s="30"/>
      <c r="G524" s="30"/>
      <c r="H524" s="30"/>
      <c r="I524" s="2"/>
    </row>
    <row r="525" spans="1:9" s="1" customFormat="1">
      <c r="A525" s="30"/>
      <c r="B525" s="30"/>
      <c r="C525" s="30"/>
      <c r="D525" s="30"/>
      <c r="E525" s="30"/>
      <c r="F525" s="30"/>
      <c r="G525" s="30"/>
      <c r="H525" s="30"/>
      <c r="I525" s="2"/>
    </row>
    <row r="526" spans="1:9" s="1" customFormat="1">
      <c r="A526" s="30"/>
      <c r="B526" s="30"/>
      <c r="C526" s="30"/>
      <c r="D526" s="30"/>
      <c r="E526" s="30"/>
      <c r="F526" s="30"/>
      <c r="G526" s="30"/>
      <c r="H526" s="30"/>
      <c r="I526" s="2"/>
    </row>
    <row r="527" spans="1:9" s="1" customFormat="1">
      <c r="A527" s="30"/>
      <c r="B527" s="30"/>
      <c r="C527" s="30"/>
      <c r="D527" s="30"/>
      <c r="E527" s="30"/>
      <c r="F527" s="30"/>
      <c r="G527" s="30"/>
      <c r="H527" s="30"/>
      <c r="I527" s="2"/>
    </row>
    <row r="528" spans="1:9" s="1" customFormat="1">
      <c r="A528" s="30"/>
      <c r="B528" s="30"/>
      <c r="C528" s="30"/>
      <c r="D528" s="30"/>
      <c r="E528" s="30"/>
      <c r="F528" s="30"/>
      <c r="G528" s="30"/>
      <c r="H528" s="30"/>
      <c r="I528" s="2"/>
    </row>
    <row r="529" spans="1:9" s="1" customFormat="1">
      <c r="A529" s="30"/>
      <c r="B529" s="30"/>
      <c r="C529" s="30"/>
      <c r="D529" s="30"/>
      <c r="E529" s="30"/>
      <c r="F529" s="30"/>
      <c r="G529" s="30"/>
      <c r="H529" s="30"/>
      <c r="I529" s="2"/>
    </row>
    <row r="530" spans="1:9" s="1" customFormat="1">
      <c r="A530" s="30"/>
      <c r="B530" s="30"/>
      <c r="C530" s="30"/>
      <c r="D530" s="30"/>
      <c r="E530" s="30"/>
      <c r="F530" s="30"/>
      <c r="G530" s="30"/>
      <c r="H530" s="30"/>
      <c r="I530" s="2"/>
    </row>
    <row r="531" spans="1:9" s="1" customFormat="1">
      <c r="A531" s="30"/>
      <c r="B531" s="30"/>
      <c r="C531" s="30"/>
      <c r="D531" s="30"/>
      <c r="E531" s="30"/>
      <c r="F531" s="30"/>
      <c r="G531" s="30"/>
      <c r="H531" s="30"/>
      <c r="I531" s="2"/>
    </row>
    <row r="532" spans="1:9" s="1" customFormat="1">
      <c r="A532" s="30"/>
      <c r="B532" s="30"/>
      <c r="C532" s="30"/>
      <c r="D532" s="30"/>
      <c r="E532" s="30"/>
      <c r="F532" s="30"/>
      <c r="G532" s="30"/>
      <c r="H532" s="30"/>
      <c r="I532" s="2"/>
    </row>
    <row r="533" spans="1:9" s="1" customFormat="1">
      <c r="A533" s="30"/>
      <c r="B533" s="30"/>
      <c r="C533" s="30"/>
      <c r="D533" s="30"/>
      <c r="E533" s="30"/>
      <c r="F533" s="30"/>
      <c r="G533" s="30"/>
      <c r="H533" s="30"/>
      <c r="I533" s="2"/>
    </row>
    <row r="534" spans="1:9" s="1" customFormat="1">
      <c r="A534" s="30"/>
      <c r="B534" s="30"/>
      <c r="C534" s="30"/>
      <c r="D534" s="30"/>
      <c r="E534" s="30"/>
      <c r="F534" s="30"/>
      <c r="G534" s="30"/>
      <c r="H534" s="30"/>
      <c r="I534" s="2"/>
    </row>
    <row r="535" spans="1:9" s="1" customFormat="1">
      <c r="A535" s="30"/>
      <c r="B535" s="30"/>
      <c r="C535" s="30"/>
      <c r="D535" s="30"/>
      <c r="E535" s="30"/>
      <c r="F535" s="30"/>
      <c r="G535" s="30"/>
      <c r="H535" s="30"/>
      <c r="I535" s="2"/>
    </row>
    <row r="536" spans="1:9" s="1" customFormat="1">
      <c r="A536" s="30"/>
      <c r="B536" s="30"/>
      <c r="C536" s="30"/>
      <c r="D536" s="30"/>
      <c r="E536" s="30"/>
      <c r="F536" s="30"/>
      <c r="G536" s="30"/>
      <c r="H536" s="30"/>
      <c r="I536" s="2"/>
    </row>
    <row r="537" spans="1:9" s="1" customFormat="1">
      <c r="A537" s="30"/>
      <c r="B537" s="30"/>
      <c r="C537" s="30"/>
      <c r="D537" s="30"/>
      <c r="E537" s="30"/>
      <c r="F537" s="30"/>
      <c r="G537" s="30"/>
      <c r="H537" s="30"/>
      <c r="I537" s="2"/>
    </row>
    <row r="538" spans="1:9" s="1" customFormat="1">
      <c r="A538" s="30"/>
      <c r="B538" s="30"/>
      <c r="C538" s="30"/>
      <c r="D538" s="30"/>
      <c r="E538" s="30"/>
      <c r="F538" s="30"/>
      <c r="G538" s="30"/>
      <c r="H538" s="30"/>
      <c r="I538" s="2"/>
    </row>
    <row r="539" spans="1:9" s="1" customFormat="1">
      <c r="A539" s="30"/>
      <c r="B539" s="30"/>
      <c r="C539" s="30"/>
      <c r="D539" s="30"/>
      <c r="E539" s="30"/>
      <c r="F539" s="30"/>
      <c r="G539" s="30"/>
      <c r="H539" s="30"/>
      <c r="I539" s="2"/>
    </row>
    <row r="540" spans="1:9" s="1" customFormat="1">
      <c r="A540" s="30"/>
      <c r="B540" s="30"/>
      <c r="C540" s="30"/>
      <c r="D540" s="30"/>
      <c r="E540" s="30"/>
      <c r="F540" s="30"/>
      <c r="G540" s="30"/>
      <c r="H540" s="30"/>
      <c r="I540" s="2"/>
    </row>
    <row r="541" spans="1:9" s="1" customFormat="1">
      <c r="A541" s="30"/>
      <c r="B541" s="30"/>
      <c r="C541" s="30"/>
      <c r="D541" s="30"/>
      <c r="E541" s="30"/>
      <c r="F541" s="30"/>
      <c r="G541" s="30"/>
      <c r="H541" s="30"/>
      <c r="I541" s="2"/>
    </row>
    <row r="542" spans="1:9" s="1" customFormat="1">
      <c r="A542" s="30"/>
      <c r="B542" s="30"/>
      <c r="C542" s="30"/>
      <c r="D542" s="30"/>
      <c r="E542" s="30"/>
      <c r="F542" s="30"/>
      <c r="G542" s="30"/>
      <c r="H542" s="30"/>
      <c r="I542" s="2"/>
    </row>
    <row r="543" spans="1:9" s="1" customFormat="1">
      <c r="A543" s="30"/>
      <c r="B543" s="30"/>
      <c r="C543" s="30"/>
      <c r="D543" s="30"/>
      <c r="E543" s="30"/>
      <c r="F543" s="30"/>
      <c r="G543" s="30"/>
      <c r="H543" s="30"/>
      <c r="I543" s="2"/>
    </row>
    <row r="544" spans="1:9" s="1" customFormat="1">
      <c r="A544" s="30"/>
      <c r="B544" s="30"/>
      <c r="C544" s="30"/>
      <c r="D544" s="30"/>
      <c r="E544" s="30"/>
      <c r="F544" s="30"/>
      <c r="G544" s="30"/>
      <c r="H544" s="30"/>
      <c r="I544" s="2"/>
    </row>
    <row r="545" spans="1:9" s="1" customFormat="1">
      <c r="A545" s="30"/>
      <c r="B545" s="30"/>
      <c r="C545" s="30"/>
      <c r="D545" s="30"/>
      <c r="E545" s="30"/>
      <c r="F545" s="30"/>
      <c r="G545" s="30"/>
      <c r="H545" s="30"/>
      <c r="I545" s="2"/>
    </row>
    <row r="546" spans="1:9" s="1" customFormat="1">
      <c r="A546" s="30"/>
      <c r="B546" s="30"/>
      <c r="C546" s="30"/>
      <c r="D546" s="30"/>
      <c r="E546" s="30"/>
      <c r="F546" s="30"/>
      <c r="G546" s="30"/>
      <c r="H546" s="30"/>
      <c r="I546" s="2"/>
    </row>
    <row r="547" spans="1:9" s="1" customFormat="1">
      <c r="A547" s="30"/>
      <c r="B547" s="30"/>
      <c r="C547" s="30"/>
      <c r="D547" s="30"/>
      <c r="E547" s="30"/>
      <c r="F547" s="30"/>
      <c r="G547" s="30"/>
      <c r="H547" s="30"/>
      <c r="I547" s="2"/>
    </row>
    <row r="548" spans="1:9" s="1" customFormat="1">
      <c r="A548" s="30"/>
      <c r="B548" s="30"/>
      <c r="C548" s="30"/>
      <c r="D548" s="30"/>
      <c r="E548" s="30"/>
      <c r="F548" s="30"/>
      <c r="G548" s="30"/>
      <c r="H548" s="30"/>
      <c r="I548" s="2"/>
    </row>
    <row r="549" spans="1:9" s="1" customFormat="1">
      <c r="A549" s="30"/>
      <c r="B549" s="30"/>
      <c r="C549" s="30"/>
      <c r="D549" s="30"/>
      <c r="E549" s="30"/>
      <c r="F549" s="30"/>
      <c r="G549" s="30"/>
      <c r="H549" s="30"/>
      <c r="I549" s="2"/>
    </row>
    <row r="550" spans="1:9" s="1" customFormat="1">
      <c r="A550" s="30"/>
      <c r="B550" s="30"/>
      <c r="C550" s="30"/>
      <c r="D550" s="30"/>
      <c r="E550" s="30"/>
      <c r="F550" s="30"/>
      <c r="G550" s="30"/>
      <c r="H550" s="30"/>
      <c r="I550" s="2"/>
    </row>
    <row r="551" spans="1:9" s="1" customFormat="1">
      <c r="A551" s="30"/>
      <c r="B551" s="30"/>
      <c r="C551" s="30"/>
      <c r="D551" s="30"/>
      <c r="E551" s="30"/>
      <c r="F551" s="30"/>
      <c r="G551" s="30"/>
      <c r="H551" s="30"/>
      <c r="I551" s="2"/>
    </row>
    <row r="552" spans="1:9" s="1" customFormat="1">
      <c r="A552" s="30"/>
      <c r="B552" s="30"/>
      <c r="C552" s="30"/>
      <c r="D552" s="30"/>
      <c r="E552" s="30"/>
      <c r="F552" s="30"/>
      <c r="G552" s="30"/>
      <c r="H552" s="30"/>
      <c r="I552" s="2"/>
    </row>
    <row r="553" spans="1:9" s="1" customFormat="1">
      <c r="A553" s="30"/>
      <c r="B553" s="30"/>
      <c r="C553" s="30"/>
      <c r="D553" s="30"/>
      <c r="E553" s="30"/>
      <c r="F553" s="30"/>
      <c r="G553" s="30"/>
      <c r="H553" s="30"/>
      <c r="I553" s="2"/>
    </row>
    <row r="554" spans="1:9" s="1" customFormat="1">
      <c r="A554" s="30"/>
      <c r="B554" s="30"/>
      <c r="C554" s="30"/>
      <c r="D554" s="30"/>
      <c r="E554" s="30"/>
      <c r="F554" s="30"/>
      <c r="G554" s="30"/>
      <c r="H554" s="30"/>
      <c r="I554" s="2"/>
    </row>
    <row r="555" spans="1:9" s="1" customFormat="1">
      <c r="A555" s="30"/>
      <c r="B555" s="30"/>
      <c r="C555" s="30"/>
      <c r="D555" s="30"/>
      <c r="E555" s="30"/>
      <c r="F555" s="30"/>
      <c r="G555" s="30"/>
      <c r="H555" s="30"/>
      <c r="I555" s="2"/>
    </row>
    <row r="556" spans="1:9" s="1" customFormat="1">
      <c r="A556" s="30"/>
      <c r="B556" s="30"/>
      <c r="C556" s="30"/>
      <c r="D556" s="30"/>
      <c r="E556" s="30"/>
      <c r="F556" s="30"/>
      <c r="G556" s="30"/>
      <c r="H556" s="30"/>
      <c r="I556" s="2"/>
    </row>
    <row r="557" spans="1:9" s="1" customFormat="1">
      <c r="A557" s="30"/>
      <c r="B557" s="30"/>
      <c r="C557" s="30"/>
      <c r="D557" s="30"/>
      <c r="E557" s="30"/>
      <c r="F557" s="30"/>
      <c r="G557" s="30"/>
      <c r="H557" s="30"/>
      <c r="I557" s="2"/>
    </row>
    <row r="558" spans="1:9" s="1" customFormat="1">
      <c r="A558" s="30"/>
      <c r="B558" s="30"/>
      <c r="C558" s="30"/>
      <c r="D558" s="30"/>
      <c r="E558" s="30"/>
      <c r="F558" s="30"/>
      <c r="G558" s="30"/>
      <c r="H558" s="30"/>
      <c r="I558" s="2"/>
    </row>
    <row r="559" spans="1:9" s="1" customFormat="1">
      <c r="A559" s="30"/>
      <c r="B559" s="30"/>
      <c r="C559" s="30"/>
      <c r="D559" s="30"/>
      <c r="E559" s="30"/>
      <c r="F559" s="30"/>
      <c r="G559" s="30"/>
      <c r="H559" s="30"/>
      <c r="I559" s="2"/>
    </row>
    <row r="560" spans="1:9" s="1" customFormat="1">
      <c r="A560" s="30"/>
      <c r="B560" s="30"/>
      <c r="C560" s="30"/>
      <c r="D560" s="30"/>
      <c r="E560" s="30"/>
      <c r="F560" s="30"/>
      <c r="G560" s="30"/>
      <c r="H560" s="30"/>
      <c r="I560" s="2"/>
    </row>
    <row r="561" spans="1:9" s="1" customFormat="1">
      <c r="A561" s="30"/>
      <c r="B561" s="30"/>
      <c r="C561" s="30"/>
      <c r="D561" s="30"/>
      <c r="E561" s="30"/>
      <c r="F561" s="30"/>
      <c r="G561" s="30"/>
      <c r="H561" s="30"/>
      <c r="I561" s="2"/>
    </row>
    <row r="562" spans="1:9" s="1" customFormat="1">
      <c r="A562" s="30"/>
      <c r="B562" s="30"/>
      <c r="C562" s="30"/>
      <c r="D562" s="30"/>
      <c r="E562" s="30"/>
      <c r="F562" s="30"/>
      <c r="G562" s="30"/>
      <c r="H562" s="30"/>
      <c r="I562" s="2"/>
    </row>
    <row r="563" spans="1:9" s="1" customFormat="1">
      <c r="A563" s="30"/>
      <c r="B563" s="30"/>
      <c r="C563" s="30"/>
      <c r="D563" s="30"/>
      <c r="E563" s="30"/>
      <c r="F563" s="30"/>
      <c r="G563" s="30"/>
      <c r="H563" s="30"/>
      <c r="I563" s="2"/>
    </row>
    <row r="564" spans="1:9" s="1" customFormat="1">
      <c r="A564" s="30"/>
      <c r="B564" s="30"/>
      <c r="C564" s="30"/>
      <c r="D564" s="30"/>
      <c r="E564" s="30"/>
      <c r="F564" s="30"/>
      <c r="G564" s="30"/>
      <c r="H564" s="30"/>
      <c r="I564" s="2"/>
    </row>
    <row r="565" spans="1:9" s="1" customFormat="1">
      <c r="A565" s="30"/>
      <c r="B565" s="30"/>
      <c r="C565" s="30"/>
      <c r="D565" s="30"/>
      <c r="E565" s="30"/>
      <c r="F565" s="30"/>
      <c r="G565" s="30"/>
      <c r="H565" s="30"/>
      <c r="I565" s="2"/>
    </row>
    <row r="566" spans="1:9" s="1" customFormat="1">
      <c r="A566" s="30"/>
      <c r="B566" s="30"/>
      <c r="C566" s="30"/>
      <c r="D566" s="30"/>
      <c r="E566" s="30"/>
      <c r="F566" s="30"/>
      <c r="G566" s="30"/>
      <c r="H566" s="30"/>
      <c r="I566" s="2"/>
    </row>
    <row r="567" spans="1:9" s="1" customFormat="1">
      <c r="A567" s="30"/>
      <c r="B567" s="30"/>
      <c r="C567" s="30"/>
      <c r="D567" s="30"/>
      <c r="E567" s="30"/>
      <c r="F567" s="30"/>
      <c r="G567" s="30"/>
      <c r="H567" s="30"/>
      <c r="I567" s="2"/>
    </row>
    <row r="568" spans="1:9" s="1" customFormat="1">
      <c r="A568" s="30"/>
      <c r="B568" s="30"/>
      <c r="C568" s="30"/>
      <c r="D568" s="30"/>
      <c r="E568" s="30"/>
      <c r="F568" s="30"/>
      <c r="G568" s="30"/>
      <c r="H568" s="30"/>
      <c r="I568" s="2"/>
    </row>
    <row r="569" spans="1:9" s="1" customFormat="1">
      <c r="A569" s="30"/>
      <c r="B569" s="30"/>
      <c r="C569" s="30"/>
      <c r="D569" s="30"/>
      <c r="E569" s="30"/>
      <c r="F569" s="30"/>
      <c r="G569" s="30"/>
      <c r="H569" s="30"/>
      <c r="I569" s="2"/>
    </row>
    <row r="570" spans="1:9" s="1" customFormat="1">
      <c r="A570" s="30"/>
      <c r="B570" s="30"/>
      <c r="C570" s="30"/>
      <c r="D570" s="30"/>
      <c r="E570" s="30"/>
      <c r="F570" s="30"/>
      <c r="G570" s="30"/>
      <c r="H570" s="30"/>
      <c r="I570" s="2"/>
    </row>
    <row r="571" spans="1:9" s="1" customFormat="1">
      <c r="A571" s="30"/>
      <c r="B571" s="30"/>
      <c r="C571" s="30"/>
      <c r="D571" s="30"/>
      <c r="E571" s="30"/>
      <c r="F571" s="30"/>
      <c r="G571" s="30"/>
      <c r="H571" s="30"/>
      <c r="I571" s="2"/>
    </row>
    <row r="572" spans="1:9" s="1" customFormat="1">
      <c r="A572" s="30"/>
      <c r="B572" s="30"/>
      <c r="C572" s="30"/>
      <c r="D572" s="30"/>
      <c r="E572" s="30"/>
      <c r="F572" s="30"/>
      <c r="G572" s="30"/>
      <c r="H572" s="30"/>
      <c r="I572" s="2"/>
    </row>
    <row r="573" spans="1:9" s="1" customFormat="1">
      <c r="A573" s="30"/>
      <c r="B573" s="30"/>
      <c r="C573" s="30"/>
      <c r="D573" s="30"/>
      <c r="E573" s="30"/>
      <c r="F573" s="30"/>
      <c r="G573" s="30"/>
      <c r="H573" s="30"/>
      <c r="I573" s="2"/>
    </row>
    <row r="574" spans="1:9" s="1" customFormat="1">
      <c r="A574" s="30"/>
      <c r="B574" s="30"/>
      <c r="C574" s="30"/>
      <c r="D574" s="30"/>
      <c r="E574" s="30"/>
      <c r="F574" s="30"/>
      <c r="G574" s="30"/>
      <c r="H574" s="30"/>
      <c r="I574" s="2"/>
    </row>
    <row r="575" spans="1:9" s="1" customFormat="1">
      <c r="A575" s="30"/>
      <c r="B575" s="30"/>
      <c r="C575" s="30"/>
      <c r="D575" s="30"/>
      <c r="E575" s="30"/>
      <c r="F575" s="30"/>
      <c r="G575" s="30"/>
      <c r="H575" s="30"/>
      <c r="I575" s="2"/>
    </row>
    <row r="576" spans="1:9" s="1" customFormat="1">
      <c r="A576" s="30"/>
      <c r="B576" s="30"/>
      <c r="C576" s="30"/>
      <c r="D576" s="30"/>
      <c r="E576" s="30"/>
      <c r="F576" s="30"/>
      <c r="G576" s="30"/>
      <c r="H576" s="30"/>
      <c r="I576" s="2"/>
    </row>
    <row r="577" spans="1:9" s="1" customFormat="1">
      <c r="A577" s="30"/>
      <c r="B577" s="30"/>
      <c r="C577" s="30"/>
      <c r="D577" s="30"/>
      <c r="E577" s="30"/>
      <c r="F577" s="30"/>
      <c r="G577" s="30"/>
      <c r="H577" s="30"/>
      <c r="I577" s="2"/>
    </row>
    <row r="578" spans="1:9" s="1" customFormat="1">
      <c r="A578" s="30"/>
      <c r="B578" s="30"/>
      <c r="C578" s="30"/>
      <c r="D578" s="30"/>
      <c r="E578" s="30"/>
      <c r="F578" s="30"/>
      <c r="G578" s="30"/>
      <c r="H578" s="30"/>
      <c r="I578" s="2"/>
    </row>
    <row r="579" spans="1:9" s="1" customFormat="1">
      <c r="A579" s="30"/>
      <c r="B579" s="30"/>
      <c r="C579" s="30"/>
      <c r="D579" s="30"/>
      <c r="E579" s="30"/>
      <c r="F579" s="30"/>
      <c r="G579" s="30"/>
      <c r="H579" s="30"/>
      <c r="I579" s="2"/>
    </row>
    <row r="580" spans="1:9" s="1" customFormat="1">
      <c r="A580" s="30"/>
      <c r="B580" s="30"/>
      <c r="C580" s="30"/>
      <c r="D580" s="30"/>
      <c r="E580" s="30"/>
      <c r="F580" s="30"/>
      <c r="G580" s="30"/>
      <c r="H580" s="30"/>
      <c r="I580" s="2"/>
    </row>
    <row r="581" spans="1:9" s="1" customFormat="1">
      <c r="A581" s="30"/>
      <c r="B581" s="30"/>
      <c r="C581" s="30"/>
      <c r="D581" s="30"/>
      <c r="E581" s="30"/>
      <c r="F581" s="30"/>
      <c r="G581" s="30"/>
      <c r="H581" s="30"/>
      <c r="I581" s="2"/>
    </row>
    <row r="582" spans="1:9" s="1" customFormat="1">
      <c r="A582" s="30"/>
      <c r="B582" s="30"/>
      <c r="C582" s="30"/>
      <c r="D582" s="30"/>
      <c r="E582" s="30"/>
      <c r="F582" s="30"/>
      <c r="G582" s="30"/>
      <c r="H582" s="30"/>
      <c r="I582" s="2"/>
    </row>
    <row r="583" spans="1:9" s="1" customFormat="1">
      <c r="A583" s="30"/>
      <c r="B583" s="30"/>
      <c r="C583" s="30"/>
      <c r="D583" s="30"/>
      <c r="E583" s="30"/>
      <c r="F583" s="30"/>
      <c r="G583" s="30"/>
      <c r="H583" s="30"/>
      <c r="I583" s="2"/>
    </row>
    <row r="584" spans="1:9" s="1" customFormat="1">
      <c r="A584" s="30"/>
      <c r="B584" s="30"/>
      <c r="C584" s="30"/>
      <c r="D584" s="30"/>
      <c r="E584" s="30"/>
      <c r="F584" s="30"/>
      <c r="G584" s="30"/>
      <c r="H584" s="30"/>
      <c r="I584" s="2"/>
    </row>
    <row r="585" spans="1:9" s="1" customFormat="1">
      <c r="A585" s="30"/>
      <c r="B585" s="30"/>
      <c r="C585" s="30"/>
      <c r="D585" s="30"/>
      <c r="E585" s="30"/>
      <c r="F585" s="30"/>
      <c r="G585" s="30"/>
      <c r="H585" s="30"/>
      <c r="I585" s="2"/>
    </row>
    <row r="586" spans="1:9" s="1" customFormat="1">
      <c r="A586" s="30"/>
      <c r="B586" s="30"/>
      <c r="C586" s="30"/>
      <c r="D586" s="30"/>
      <c r="E586" s="30"/>
      <c r="F586" s="30"/>
      <c r="G586" s="30"/>
      <c r="H586" s="30"/>
      <c r="I586" s="2"/>
    </row>
    <row r="587" spans="1:9" s="1" customFormat="1">
      <c r="A587" s="30"/>
      <c r="B587" s="30"/>
      <c r="C587" s="30"/>
      <c r="D587" s="30"/>
      <c r="E587" s="30"/>
      <c r="F587" s="30"/>
      <c r="G587" s="30"/>
      <c r="H587" s="30"/>
      <c r="I587" s="2"/>
    </row>
    <row r="588" spans="1:9" s="1" customFormat="1">
      <c r="A588" s="30"/>
      <c r="B588" s="30"/>
      <c r="C588" s="30"/>
      <c r="D588" s="30"/>
      <c r="E588" s="30"/>
      <c r="F588" s="30"/>
      <c r="G588" s="30"/>
      <c r="H588" s="30"/>
      <c r="I588" s="2"/>
    </row>
    <row r="589" spans="1:9" s="1" customFormat="1">
      <c r="A589" s="30"/>
      <c r="B589" s="30"/>
      <c r="C589" s="30"/>
      <c r="D589" s="30"/>
      <c r="E589" s="30"/>
      <c r="F589" s="30"/>
      <c r="G589" s="30"/>
      <c r="H589" s="30"/>
      <c r="I589" s="2"/>
    </row>
    <row r="590" spans="1:9" s="1" customFormat="1">
      <c r="A590" s="30"/>
      <c r="B590" s="30"/>
      <c r="C590" s="30"/>
      <c r="D590" s="30"/>
      <c r="E590" s="30"/>
      <c r="F590" s="30"/>
      <c r="G590" s="30"/>
      <c r="H590" s="30"/>
      <c r="I590" s="2"/>
    </row>
    <row r="591" spans="1:9" s="1" customFormat="1">
      <c r="A591" s="30"/>
      <c r="B591" s="30"/>
      <c r="C591" s="30"/>
      <c r="D591" s="30"/>
      <c r="E591" s="30"/>
      <c r="F591" s="30"/>
      <c r="G591" s="30"/>
      <c r="H591" s="30"/>
      <c r="I591" s="2"/>
    </row>
    <row r="592" spans="1:9" s="1" customFormat="1">
      <c r="A592" s="30"/>
      <c r="B592" s="30"/>
      <c r="C592" s="30"/>
      <c r="D592" s="30"/>
      <c r="E592" s="30"/>
      <c r="F592" s="30"/>
      <c r="G592" s="30"/>
      <c r="H592" s="30"/>
      <c r="I592" s="2"/>
    </row>
    <row r="593" spans="1:9" s="1" customFormat="1">
      <c r="A593" s="30"/>
      <c r="B593" s="30"/>
      <c r="C593" s="30"/>
      <c r="D593" s="30"/>
      <c r="E593" s="30"/>
      <c r="F593" s="30"/>
      <c r="G593" s="30"/>
      <c r="H593" s="30"/>
      <c r="I593" s="2"/>
    </row>
    <row r="594" spans="1:9" s="1" customFormat="1">
      <c r="A594" s="30"/>
      <c r="B594" s="30"/>
      <c r="C594" s="30"/>
      <c r="D594" s="30"/>
      <c r="E594" s="30"/>
      <c r="F594" s="30"/>
      <c r="G594" s="30"/>
      <c r="H594" s="30"/>
      <c r="I594" s="2"/>
    </row>
    <row r="595" spans="1:9" s="1" customFormat="1">
      <c r="A595" s="30"/>
      <c r="B595" s="30"/>
      <c r="C595" s="30"/>
      <c r="D595" s="30"/>
      <c r="E595" s="30"/>
      <c r="F595" s="30"/>
      <c r="G595" s="30"/>
      <c r="H595" s="30"/>
      <c r="I595" s="2"/>
    </row>
    <row r="596" spans="1:9" s="1" customFormat="1">
      <c r="A596" s="30"/>
      <c r="B596" s="30"/>
      <c r="C596" s="30"/>
      <c r="D596" s="30"/>
      <c r="E596" s="30"/>
      <c r="F596" s="30"/>
      <c r="G596" s="30"/>
      <c r="H596" s="30"/>
      <c r="I596" s="2"/>
    </row>
    <row r="597" spans="1:9" s="1" customFormat="1">
      <c r="A597" s="30"/>
      <c r="B597" s="30"/>
      <c r="C597" s="30"/>
      <c r="D597" s="30"/>
      <c r="E597" s="30"/>
      <c r="F597" s="30"/>
      <c r="G597" s="30"/>
      <c r="H597" s="30"/>
      <c r="I597" s="2"/>
    </row>
    <row r="598" spans="1:9" s="1" customFormat="1">
      <c r="A598" s="30"/>
      <c r="B598" s="30"/>
      <c r="C598" s="30"/>
      <c r="D598" s="30"/>
      <c r="E598" s="30"/>
      <c r="F598" s="30"/>
      <c r="G598" s="30"/>
      <c r="H598" s="30"/>
      <c r="I598" s="2"/>
    </row>
    <row r="599" spans="1:9" s="1" customFormat="1">
      <c r="A599" s="30"/>
      <c r="B599" s="30"/>
      <c r="C599" s="30"/>
      <c r="D599" s="30"/>
      <c r="E599" s="30"/>
      <c r="F599" s="30"/>
      <c r="G599" s="30"/>
      <c r="H599" s="30"/>
      <c r="I599" s="2"/>
    </row>
    <row r="600" spans="1:9" s="1" customFormat="1">
      <c r="A600" s="30"/>
      <c r="B600" s="30"/>
      <c r="C600" s="30"/>
      <c r="D600" s="30"/>
      <c r="E600" s="30"/>
      <c r="F600" s="30"/>
      <c r="G600" s="30"/>
      <c r="H600" s="30"/>
      <c r="I600" s="2"/>
    </row>
    <row r="601" spans="1:9" s="1" customFormat="1">
      <c r="A601" s="30"/>
      <c r="B601" s="30"/>
      <c r="C601" s="30"/>
      <c r="D601" s="30"/>
      <c r="E601" s="30"/>
      <c r="F601" s="30"/>
      <c r="G601" s="30"/>
      <c r="H601" s="30"/>
      <c r="I601" s="2"/>
    </row>
    <row r="602" spans="1:9" s="1" customFormat="1">
      <c r="A602" s="30"/>
      <c r="B602" s="30"/>
      <c r="C602" s="30"/>
      <c r="D602" s="30"/>
      <c r="E602" s="30"/>
      <c r="F602" s="30"/>
      <c r="G602" s="30"/>
      <c r="H602" s="30"/>
      <c r="I602" s="2"/>
    </row>
    <row r="603" spans="1:9" s="1" customFormat="1">
      <c r="A603" s="30"/>
      <c r="B603" s="30"/>
      <c r="C603" s="30"/>
      <c r="D603" s="30"/>
      <c r="E603" s="30"/>
      <c r="F603" s="30"/>
      <c r="G603" s="30"/>
      <c r="H603" s="30"/>
      <c r="I603" s="2"/>
    </row>
    <row r="604" spans="1:9" s="1" customFormat="1">
      <c r="A604" s="30"/>
      <c r="B604" s="30"/>
      <c r="C604" s="30"/>
      <c r="D604" s="30"/>
      <c r="E604" s="30"/>
      <c r="F604" s="30"/>
      <c r="G604" s="30"/>
      <c r="H604" s="30"/>
      <c r="I604" s="2"/>
    </row>
    <row r="605" spans="1:9" s="1" customFormat="1">
      <c r="A605" s="30"/>
      <c r="B605" s="30"/>
      <c r="C605" s="30"/>
      <c r="D605" s="30"/>
      <c r="E605" s="30"/>
      <c r="F605" s="30"/>
      <c r="G605" s="30"/>
      <c r="H605" s="30"/>
      <c r="I605" s="2"/>
    </row>
    <row r="606" spans="1:9" s="1" customFormat="1">
      <c r="A606" s="30"/>
      <c r="B606" s="30"/>
      <c r="C606" s="30"/>
      <c r="D606" s="30"/>
      <c r="E606" s="30"/>
      <c r="F606" s="30"/>
      <c r="G606" s="30"/>
      <c r="H606" s="30"/>
      <c r="I606" s="2"/>
    </row>
    <row r="607" spans="1:9" s="1" customFormat="1">
      <c r="A607" s="30"/>
      <c r="B607" s="30"/>
      <c r="C607" s="30"/>
      <c r="D607" s="30"/>
      <c r="E607" s="30"/>
      <c r="F607" s="30"/>
      <c r="G607" s="30"/>
      <c r="H607" s="30"/>
      <c r="I607" s="2"/>
    </row>
    <row r="608" spans="1:9">
      <c r="A608" s="30"/>
    </row>
    <row r="609" spans="1:1">
      <c r="A609" s="30"/>
    </row>
  </sheetData>
  <mergeCells count="4">
    <mergeCell ref="O5:P5"/>
    <mergeCell ref="B27:F27"/>
    <mergeCell ref="A133:D133"/>
    <mergeCell ref="J6:K6"/>
  </mergeCells>
  <conditionalFormatting sqref="B208:I208">
    <cfRule type="duplicateValues" dxfId="48" priority="4"/>
  </conditionalFormatting>
  <conditionalFormatting sqref="E208">
    <cfRule type="top10" dxfId="47" priority="1" percent="1" rank="10"/>
  </conditionalFormatting>
  <conditionalFormatting sqref="H208">
    <cfRule type="cellIs" dxfId="46" priority="2" operator="equal">
      <formula>2</formula>
    </cfRule>
    <cfRule type="cellIs" dxfId="45" priority="3" operator="equal">
      <formula>1</formula>
    </cfRule>
  </conditionalFormatting>
  <pageMargins left="0.7" right="0.7" top="0.75" bottom="0.75" header="0.3" footer="0.3"/>
  <pageSetup scale="58" fitToHeight="0"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499984740745262"/>
  </sheetPr>
  <dimension ref="B1:BF38"/>
  <sheetViews>
    <sheetView zoomScale="119" zoomScaleNormal="110" workbookViewId="0"/>
  </sheetViews>
  <sheetFormatPr defaultRowHeight="15"/>
  <cols>
    <col min="1" max="1" width="4.28515625" customWidth="1"/>
    <col min="2" max="2" width="5.5703125" bestFit="1" customWidth="1"/>
    <col min="3" max="3" width="5.140625" customWidth="1"/>
    <col min="5" max="5" width="10.28515625" bestFit="1" customWidth="1"/>
    <col min="6" max="6" width="10.85546875" customWidth="1"/>
    <col min="7" max="7" width="12.85546875" customWidth="1"/>
    <col min="9" max="9" width="5.42578125" customWidth="1"/>
    <col min="11" max="11" width="10.85546875" customWidth="1"/>
    <col min="12" max="12" width="5.28515625" customWidth="1"/>
    <col min="13" max="13" width="5" customWidth="1"/>
    <col min="14" max="14" width="12.5703125" customWidth="1"/>
    <col min="15" max="15" width="7.28515625" customWidth="1"/>
    <col min="18" max="18" width="11.85546875" customWidth="1"/>
    <col min="19" max="19" width="12.140625" customWidth="1"/>
    <col min="20" max="20" width="8.28515625" customWidth="1"/>
    <col min="21" max="21" width="15.5703125" customWidth="1"/>
    <col min="22" max="22" width="8.42578125" customWidth="1"/>
    <col min="26" max="26" width="9.7109375" bestFit="1" customWidth="1"/>
    <col min="34" max="34" width="7.5703125" customWidth="1"/>
    <col min="50" max="50" width="13.140625" customWidth="1"/>
    <col min="51" max="52" width="11.5703125" bestFit="1" customWidth="1"/>
  </cols>
  <sheetData>
    <row r="1" spans="2:58">
      <c r="S1" t="s">
        <v>394</v>
      </c>
      <c r="AF1" t="s">
        <v>352</v>
      </c>
      <c r="AM1" s="611" t="s">
        <v>396</v>
      </c>
      <c r="AN1" s="615"/>
      <c r="AO1" s="615"/>
      <c r="AP1" s="612"/>
      <c r="AR1" s="611" t="s">
        <v>335</v>
      </c>
      <c r="AS1" s="612"/>
      <c r="AV1" s="611" t="s">
        <v>335</v>
      </c>
      <c r="AW1" s="612"/>
      <c r="BA1" s="503"/>
      <c r="BF1" s="503" t="s">
        <v>257</v>
      </c>
    </row>
    <row r="2" spans="2:58" ht="19.5" thickBot="1">
      <c r="I2" s="508" t="s">
        <v>345</v>
      </c>
      <c r="R2" s="572" t="s">
        <v>378</v>
      </c>
      <c r="S2" s="572"/>
      <c r="T2" s="552"/>
      <c r="U2" s="552"/>
      <c r="AF2" t="s">
        <v>391</v>
      </c>
      <c r="AH2" s="468"/>
      <c r="AM2" s="521"/>
      <c r="AN2" s="616">
        <f>AO3-AN3</f>
        <v>210</v>
      </c>
      <c r="AO2" s="616"/>
      <c r="AP2" s="522"/>
      <c r="AR2" s="613">
        <f>AS3-AR3</f>
        <v>76</v>
      </c>
      <c r="AS2" s="614"/>
      <c r="AV2" s="613">
        <f>AW3-AV3</f>
        <v>205</v>
      </c>
      <c r="AW2" s="614"/>
      <c r="AZ2" t="s">
        <v>351</v>
      </c>
    </row>
    <row r="3" spans="2:58">
      <c r="C3" s="415" t="s">
        <v>304</v>
      </c>
      <c r="H3" t="s">
        <v>371</v>
      </c>
      <c r="U3" s="15" t="s">
        <v>373</v>
      </c>
      <c r="AF3" t="s">
        <v>392</v>
      </c>
      <c r="AN3" s="523">
        <f>SUM(AN5:AN8)</f>
        <v>15</v>
      </c>
      <c r="AO3" s="524">
        <f>SUM(AO5:AO8)</f>
        <v>225</v>
      </c>
      <c r="AR3" s="523">
        <f>SUM(AR5:AR8)</f>
        <v>54</v>
      </c>
      <c r="AS3" s="524">
        <f>SUM(AS5:AS8)</f>
        <v>130</v>
      </c>
      <c r="AV3" s="523">
        <f>SUM(AV5:AV8)</f>
        <v>40</v>
      </c>
      <c r="AW3" s="524">
        <f>SUM(AW5:AW8)</f>
        <v>245</v>
      </c>
    </row>
    <row r="4" spans="2:58" ht="19.5" thickBot="1">
      <c r="G4" t="s">
        <v>363</v>
      </c>
      <c r="U4" s="552" t="s">
        <v>372</v>
      </c>
      <c r="V4" s="561" t="s">
        <v>359</v>
      </c>
      <c r="AH4" s="558"/>
      <c r="AN4" s="525" t="s">
        <v>334</v>
      </c>
      <c r="AO4" s="526" t="s">
        <v>333</v>
      </c>
      <c r="AR4" s="529" t="s">
        <v>334</v>
      </c>
      <c r="AS4" s="530" t="s">
        <v>333</v>
      </c>
      <c r="AV4" s="531" t="s">
        <v>334</v>
      </c>
      <c r="AW4" s="532" t="s">
        <v>333</v>
      </c>
    </row>
    <row r="5" spans="2:58">
      <c r="B5" t="s">
        <v>258</v>
      </c>
      <c r="C5" t="s">
        <v>259</v>
      </c>
      <c r="D5" t="s">
        <v>260</v>
      </c>
      <c r="F5" s="418" t="s">
        <v>99</v>
      </c>
      <c r="G5" s="418" t="s">
        <v>367</v>
      </c>
      <c r="H5" s="418" t="s">
        <v>366</v>
      </c>
      <c r="I5" s="418" t="s">
        <v>100</v>
      </c>
      <c r="J5" s="418" t="s">
        <v>228</v>
      </c>
      <c r="K5" s="418" t="s">
        <v>367</v>
      </c>
      <c r="L5" s="418" t="s">
        <v>56</v>
      </c>
      <c r="M5" s="419" t="s">
        <v>122</v>
      </c>
      <c r="N5" s="418" t="s">
        <v>303</v>
      </c>
      <c r="O5" s="419" t="s">
        <v>264</v>
      </c>
      <c r="R5" s="573" t="s">
        <v>275</v>
      </c>
      <c r="S5" s="574" t="s">
        <v>264</v>
      </c>
      <c r="T5" s="574" t="s">
        <v>276</v>
      </c>
      <c r="U5" s="575" t="s">
        <v>43</v>
      </c>
      <c r="V5" s="576" t="s">
        <v>277</v>
      </c>
      <c r="Y5" s="417" t="s">
        <v>99</v>
      </c>
      <c r="Z5" s="417" t="s">
        <v>100</v>
      </c>
      <c r="AA5" s="417" t="s">
        <v>265</v>
      </c>
      <c r="AB5" s="417" t="s">
        <v>266</v>
      </c>
      <c r="AF5" s="416" t="s">
        <v>261</v>
      </c>
      <c r="AG5" s="416" t="s">
        <v>262</v>
      </c>
      <c r="AH5" s="416" t="s">
        <v>263</v>
      </c>
      <c r="AI5" s="416" t="s">
        <v>264</v>
      </c>
      <c r="AJ5" s="416" t="s">
        <v>289</v>
      </c>
      <c r="AN5" s="527">
        <v>5</v>
      </c>
      <c r="AO5" s="528">
        <v>100</v>
      </c>
      <c r="AR5" s="527">
        <v>14</v>
      </c>
      <c r="AS5" s="528"/>
      <c r="AV5" s="527"/>
      <c r="AW5" s="528">
        <v>45</v>
      </c>
      <c r="AY5" s="515"/>
      <c r="AZ5" s="515" t="s">
        <v>348</v>
      </c>
      <c r="BA5" s="515" t="s">
        <v>349</v>
      </c>
      <c r="BB5" s="515" t="s">
        <v>74</v>
      </c>
    </row>
    <row r="6" spans="2:58">
      <c r="B6" t="s">
        <v>267</v>
      </c>
      <c r="C6" t="s">
        <v>268</v>
      </c>
      <c r="D6" t="s">
        <v>269</v>
      </c>
      <c r="F6" s="420" t="s">
        <v>179</v>
      </c>
      <c r="G6" s="420">
        <f ca="1">TODAY()</f>
        <v>45710</v>
      </c>
      <c r="H6" s="420" t="s">
        <v>366</v>
      </c>
      <c r="I6" s="420" t="s">
        <v>105</v>
      </c>
      <c r="J6" s="150" t="s">
        <v>281</v>
      </c>
      <c r="K6" s="542">
        <f ca="1">TODAY()</f>
        <v>45710</v>
      </c>
      <c r="L6" s="422" t="s">
        <v>180</v>
      </c>
      <c r="M6" s="423">
        <v>62301</v>
      </c>
      <c r="N6" s="423">
        <v>3</v>
      </c>
      <c r="O6" s="423">
        <v>33</v>
      </c>
      <c r="R6" s="566" t="s">
        <v>344</v>
      </c>
      <c r="S6" s="577">
        <v>13.34</v>
      </c>
      <c r="T6" s="428" t="s">
        <v>278</v>
      </c>
      <c r="U6" s="567">
        <f ca="1">TODAY()</f>
        <v>45710</v>
      </c>
      <c r="V6" s="568" t="s">
        <v>279</v>
      </c>
      <c r="Y6" t="s">
        <v>165</v>
      </c>
      <c r="Z6" t="s">
        <v>163</v>
      </c>
      <c r="AA6">
        <v>52</v>
      </c>
      <c r="AB6">
        <v>32</v>
      </c>
      <c r="AF6" t="s">
        <v>270</v>
      </c>
      <c r="AG6" s="463">
        <f ca="1">TODAY()-8</f>
        <v>45702</v>
      </c>
      <c r="AH6" s="504">
        <f ca="1">AG6+3</f>
        <v>45705</v>
      </c>
      <c r="AI6" s="462">
        <v>4</v>
      </c>
      <c r="AJ6" s="462"/>
      <c r="AN6" s="527">
        <v>5</v>
      </c>
      <c r="AO6" s="528">
        <v>50</v>
      </c>
      <c r="AR6" s="527"/>
      <c r="AS6" s="528">
        <v>100</v>
      </c>
      <c r="AV6" s="527">
        <v>20</v>
      </c>
      <c r="AW6" s="528">
        <v>100</v>
      </c>
      <c r="AY6" s="516" t="s">
        <v>350</v>
      </c>
      <c r="AZ6" s="190">
        <v>38</v>
      </c>
      <c r="BA6" s="517">
        <v>42</v>
      </c>
      <c r="BB6" s="505">
        <f>SUM(AZ6:BA6)</f>
        <v>80</v>
      </c>
    </row>
    <row r="7" spans="2:58">
      <c r="B7" t="s">
        <v>271</v>
      </c>
      <c r="C7" t="s">
        <v>272</v>
      </c>
      <c r="D7" t="s">
        <v>273</v>
      </c>
      <c r="F7" s="317" t="s">
        <v>106</v>
      </c>
      <c r="G7" s="420">
        <f t="shared" ref="G7:G8" ca="1" si="0">TODAY()</f>
        <v>45710</v>
      </c>
      <c r="H7" s="420" t="s">
        <v>366</v>
      </c>
      <c r="I7" s="420" t="s">
        <v>105</v>
      </c>
      <c r="J7" s="150" t="s">
        <v>281</v>
      </c>
      <c r="K7" s="542">
        <f t="shared" ref="K7:K8" ca="1" si="1">TODAY()</f>
        <v>45710</v>
      </c>
      <c r="L7" s="152" t="s">
        <v>180</v>
      </c>
      <c r="M7" s="238">
        <v>62301</v>
      </c>
      <c r="N7" s="238">
        <v>3</v>
      </c>
      <c r="O7" s="423">
        <v>45</v>
      </c>
      <c r="R7" s="569" t="s">
        <v>282</v>
      </c>
      <c r="S7" s="577">
        <v>18</v>
      </c>
      <c r="T7" s="565" t="s">
        <v>283</v>
      </c>
      <c r="U7" s="567">
        <f ca="1">TODAY()</f>
        <v>45710</v>
      </c>
      <c r="V7" s="568" t="s">
        <v>279</v>
      </c>
      <c r="Y7" t="s">
        <v>110</v>
      </c>
      <c r="Z7" t="s">
        <v>163</v>
      </c>
      <c r="AA7">
        <v>52</v>
      </c>
      <c r="AB7">
        <v>10</v>
      </c>
      <c r="AF7" t="s">
        <v>270</v>
      </c>
      <c r="AG7" s="463">
        <f ca="1">TODAY()-8</f>
        <v>45702</v>
      </c>
      <c r="AH7" s="504">
        <f t="shared" ref="AH7:AH9" ca="1" si="2">AG7+3</f>
        <v>45705</v>
      </c>
      <c r="AI7" s="462">
        <v>4</v>
      </c>
      <c r="AJ7" s="462">
        <v>1.25</v>
      </c>
      <c r="AN7" s="527">
        <v>5</v>
      </c>
      <c r="AO7" s="528">
        <v>50</v>
      </c>
      <c r="AR7" s="527">
        <v>20</v>
      </c>
      <c r="AS7" s="528">
        <v>30</v>
      </c>
      <c r="AV7" s="527">
        <v>10</v>
      </c>
      <c r="AW7" s="528">
        <v>100</v>
      </c>
      <c r="AY7" s="518" t="s">
        <v>346</v>
      </c>
      <c r="AZ7" s="519">
        <v>38</v>
      </c>
      <c r="BA7" s="520">
        <v>42</v>
      </c>
      <c r="BB7" s="505">
        <f t="shared" ref="BB7:BB8" si="3">SUM(AZ7:BA7)</f>
        <v>80</v>
      </c>
    </row>
    <row r="8" spans="2:58" ht="15.75" thickBot="1">
      <c r="F8" s="317" t="s">
        <v>369</v>
      </c>
      <c r="G8" s="420">
        <f t="shared" ca="1" si="0"/>
        <v>45710</v>
      </c>
      <c r="H8" s="420" t="s">
        <v>366</v>
      </c>
      <c r="I8" s="317" t="s">
        <v>356</v>
      </c>
      <c r="J8" s="150" t="s">
        <v>281</v>
      </c>
      <c r="K8" s="542">
        <f t="shared" ca="1" si="1"/>
        <v>45710</v>
      </c>
      <c r="L8" s="152" t="s">
        <v>180</v>
      </c>
      <c r="M8" s="238">
        <v>62301</v>
      </c>
      <c r="N8" s="238">
        <v>3</v>
      </c>
      <c r="O8" s="423">
        <v>45</v>
      </c>
      <c r="R8" s="569" t="s">
        <v>282</v>
      </c>
      <c r="S8" s="577">
        <v>18</v>
      </c>
      <c r="T8" s="565" t="s">
        <v>283</v>
      </c>
      <c r="U8" s="567">
        <f ca="1">TODAY()</f>
        <v>45710</v>
      </c>
      <c r="V8" s="568" t="s">
        <v>279</v>
      </c>
      <c r="Y8" s="190" t="s">
        <v>110</v>
      </c>
      <c r="Z8" s="557" t="s">
        <v>108</v>
      </c>
      <c r="AA8" s="190">
        <v>52</v>
      </c>
      <c r="AB8" s="190">
        <v>10</v>
      </c>
      <c r="AF8" t="s">
        <v>280</v>
      </c>
      <c r="AG8" s="463">
        <f ca="1">TODAY()-4</f>
        <v>45706</v>
      </c>
      <c r="AH8" s="504">
        <f t="shared" ca="1" si="2"/>
        <v>45709</v>
      </c>
      <c r="AI8" s="462">
        <v>5</v>
      </c>
      <c r="AJ8" s="462">
        <v>1.25</v>
      </c>
      <c r="AN8" s="521"/>
      <c r="AO8" s="522">
        <v>25</v>
      </c>
      <c r="AR8" s="521">
        <v>20</v>
      </c>
      <c r="AS8" s="522"/>
      <c r="AV8" s="521">
        <v>10</v>
      </c>
      <c r="AW8" s="522"/>
      <c r="AY8" s="518" t="s">
        <v>347</v>
      </c>
      <c r="AZ8" s="519">
        <v>15</v>
      </c>
      <c r="BA8" s="520">
        <v>42</v>
      </c>
      <c r="BB8" s="505">
        <f t="shared" si="3"/>
        <v>57</v>
      </c>
    </row>
    <row r="9" spans="2:58" ht="15.75" thickBot="1">
      <c r="K9" s="289"/>
      <c r="O9" s="506">
        <f>SUM(O6:O8)</f>
        <v>123</v>
      </c>
      <c r="R9" s="569" t="s">
        <v>282</v>
      </c>
      <c r="S9" s="577">
        <v>18</v>
      </c>
      <c r="T9" s="565" t="s">
        <v>283</v>
      </c>
      <c r="U9" s="567">
        <f ca="1">TODAY()</f>
        <v>45710</v>
      </c>
      <c r="V9" s="568" t="s">
        <v>279</v>
      </c>
      <c r="AA9" s="556">
        <f>SUM(AA6:AA8)</f>
        <v>156</v>
      </c>
      <c r="AB9" s="556">
        <f>SUM(AB6:AB8)</f>
        <v>52</v>
      </c>
      <c r="AC9" s="514">
        <f>SUM(AA9:AB9)</f>
        <v>208</v>
      </c>
      <c r="AF9" t="s">
        <v>280</v>
      </c>
      <c r="AG9" s="463">
        <f ca="1">TODAY()-4</f>
        <v>45706</v>
      </c>
      <c r="AH9" s="504">
        <f t="shared" ca="1" si="2"/>
        <v>45709</v>
      </c>
      <c r="AI9" s="464">
        <v>5</v>
      </c>
      <c r="AJ9" s="464">
        <v>1.25</v>
      </c>
      <c r="AZ9" s="505">
        <f>SUM(AZ6:AZ8)</f>
        <v>91</v>
      </c>
      <c r="BA9" s="505">
        <f>SUM(BA6:BA8)</f>
        <v>126</v>
      </c>
      <c r="BB9" s="514">
        <f>SUM(BB6:BB8)</f>
        <v>217</v>
      </c>
    </row>
    <row r="10" spans="2:58" ht="16.5" thickTop="1" thickBot="1">
      <c r="G10" s="34" t="s">
        <v>370</v>
      </c>
      <c r="K10" s="289"/>
      <c r="O10" s="462"/>
      <c r="S10" s="544">
        <f>SUM(S6:S9)</f>
        <v>67.34</v>
      </c>
      <c r="AG10" s="463"/>
      <c r="AI10" s="506">
        <f>SUM(AI6:AI9)</f>
        <v>18</v>
      </c>
      <c r="AJ10" s="506">
        <f>SUM(AJ6:AJ9)</f>
        <v>3.75</v>
      </c>
      <c r="AK10" s="507">
        <f>SUM(AI10:AJ10)</f>
        <v>21.75</v>
      </c>
    </row>
    <row r="11" spans="2:58" ht="15.75" thickTop="1">
      <c r="J11" s="34"/>
      <c r="R11" s="429"/>
      <c r="T11" s="430"/>
      <c r="U11" s="540"/>
      <c r="V11" s="432"/>
      <c r="AG11" s="463"/>
      <c r="AJ11" s="462"/>
    </row>
    <row r="12" spans="2:58" ht="15.75" thickBot="1">
      <c r="H12" t="s">
        <v>374</v>
      </c>
      <c r="J12" s="34"/>
      <c r="R12" s="290" t="s">
        <v>377</v>
      </c>
      <c r="T12" s="430"/>
      <c r="U12" s="431"/>
      <c r="V12" s="432"/>
      <c r="AR12" t="s">
        <v>15</v>
      </c>
    </row>
    <row r="13" spans="2:58">
      <c r="F13" s="34"/>
      <c r="J13" s="34"/>
      <c r="L13" s="34"/>
      <c r="M13" s="34"/>
      <c r="N13" s="34"/>
      <c r="O13" s="34"/>
      <c r="P13" s="34"/>
      <c r="Q13" s="34"/>
      <c r="R13" s="290" t="s">
        <v>381</v>
      </c>
      <c r="T13" s="50"/>
      <c r="U13" s="50"/>
      <c r="V13" s="551"/>
      <c r="AF13" s="416" t="s">
        <v>261</v>
      </c>
      <c r="AG13" s="416" t="s">
        <v>262</v>
      </c>
      <c r="AH13" s="416" t="s">
        <v>263</v>
      </c>
      <c r="AI13" s="416" t="s">
        <v>264</v>
      </c>
      <c r="AJ13" s="416" t="s">
        <v>289</v>
      </c>
      <c r="AN13" s="617" t="s">
        <v>335</v>
      </c>
      <c r="AO13" s="618"/>
      <c r="AR13" s="533"/>
      <c r="AS13" s="534"/>
      <c r="AV13" s="545"/>
      <c r="AW13" s="546"/>
    </row>
    <row r="14" spans="2:58" ht="15.75" thickBot="1">
      <c r="F14" s="34"/>
      <c r="I14" t="s">
        <v>393</v>
      </c>
      <c r="J14" s="34"/>
      <c r="K14" s="34"/>
      <c r="L14" s="34"/>
      <c r="M14" s="34"/>
      <c r="N14" s="34"/>
      <c r="O14" s="34"/>
      <c r="P14" s="34"/>
      <c r="Q14" s="34"/>
      <c r="R14" t="s">
        <v>380</v>
      </c>
      <c r="U14" s="509"/>
      <c r="Y14" s="417" t="s">
        <v>99</v>
      </c>
      <c r="Z14" s="417" t="s">
        <v>100</v>
      </c>
      <c r="AA14" s="417" t="s">
        <v>265</v>
      </c>
      <c r="AB14" s="417" t="s">
        <v>266</v>
      </c>
      <c r="AF14" t="s">
        <v>270</v>
      </c>
      <c r="AG14" s="463">
        <f ca="1">TODAY()-8</f>
        <v>45702</v>
      </c>
      <c r="AH14" s="504"/>
      <c r="AI14" s="462">
        <v>4</v>
      </c>
      <c r="AJ14" s="462"/>
      <c r="AN14" s="609"/>
      <c r="AO14" s="610"/>
      <c r="AR14" s="521"/>
      <c r="AS14" s="522"/>
      <c r="AV14" s="547"/>
      <c r="AW14" s="548"/>
      <c r="AY14" s="515"/>
      <c r="AZ14" s="515" t="s">
        <v>348</v>
      </c>
      <c r="BA14" s="515" t="s">
        <v>349</v>
      </c>
      <c r="BB14" s="515" t="s">
        <v>74</v>
      </c>
    </row>
    <row r="15" spans="2:58">
      <c r="E15" s="289"/>
      <c r="F15" s="34"/>
      <c r="K15" s="34"/>
      <c r="L15" s="34"/>
      <c r="M15" s="34"/>
      <c r="N15" s="34"/>
      <c r="O15" s="34"/>
      <c r="P15" s="34"/>
      <c r="Q15" s="34"/>
      <c r="U15" s="15" t="s">
        <v>373</v>
      </c>
      <c r="Y15" t="s">
        <v>165</v>
      </c>
      <c r="Z15" t="s">
        <v>163</v>
      </c>
      <c r="AA15">
        <v>52</v>
      </c>
      <c r="AB15">
        <v>32</v>
      </c>
      <c r="AF15" t="s">
        <v>270</v>
      </c>
      <c r="AG15" s="463">
        <f ca="1">TODAY()-8</f>
        <v>45702</v>
      </c>
      <c r="AH15" s="504"/>
      <c r="AI15" s="462">
        <v>4</v>
      </c>
      <c r="AJ15" s="462">
        <v>1.25</v>
      </c>
      <c r="AN15" s="559"/>
      <c r="AO15" s="560"/>
      <c r="AR15" s="536"/>
      <c r="AS15" s="537"/>
      <c r="AV15" s="547"/>
      <c r="AW15" s="548"/>
      <c r="AY15" s="516" t="s">
        <v>350</v>
      </c>
      <c r="AZ15" s="190"/>
      <c r="BA15" s="517"/>
      <c r="BB15" s="505"/>
    </row>
    <row r="16" spans="2:58" ht="19.5" thickBot="1">
      <c r="F16" s="34"/>
      <c r="G16" s="597" t="s">
        <v>368</v>
      </c>
      <c r="H16" s="598" t="s">
        <v>359</v>
      </c>
      <c r="I16" s="599"/>
      <c r="J16" s="599"/>
      <c r="K16" s="597" t="s">
        <v>368</v>
      </c>
      <c r="L16" s="598" t="s">
        <v>359</v>
      </c>
      <c r="M16" s="599"/>
      <c r="N16" s="34"/>
      <c r="O16" s="34"/>
      <c r="P16" s="34"/>
      <c r="Q16" s="34"/>
      <c r="R16" s="561" t="s">
        <v>379</v>
      </c>
      <c r="S16" s="552"/>
      <c r="T16" s="552"/>
      <c r="U16" s="552" t="s">
        <v>372</v>
      </c>
      <c r="AF16" t="s">
        <v>280</v>
      </c>
      <c r="AG16" s="463">
        <f ca="1">TODAY()-4</f>
        <v>45706</v>
      </c>
      <c r="AH16" s="504"/>
      <c r="AI16" s="462">
        <v>5</v>
      </c>
      <c r="AJ16" s="462">
        <v>1.25</v>
      </c>
      <c r="AN16" s="535" t="s">
        <v>334</v>
      </c>
      <c r="AO16" s="526" t="s">
        <v>333</v>
      </c>
      <c r="AR16" s="529" t="s">
        <v>334</v>
      </c>
      <c r="AS16" s="530" t="s">
        <v>333</v>
      </c>
      <c r="AV16" s="547"/>
      <c r="AW16" s="548"/>
      <c r="AY16" s="518" t="s">
        <v>346</v>
      </c>
      <c r="AZ16" s="519"/>
      <c r="BA16" s="520"/>
      <c r="BB16" s="505"/>
    </row>
    <row r="17" spans="6:54">
      <c r="F17" s="418" t="s">
        <v>99</v>
      </c>
      <c r="G17" s="418" t="s">
        <v>367</v>
      </c>
      <c r="H17" s="418" t="s">
        <v>366</v>
      </c>
      <c r="I17" s="418" t="s">
        <v>100</v>
      </c>
      <c r="J17" s="418" t="s">
        <v>228</v>
      </c>
      <c r="K17" s="418" t="s">
        <v>367</v>
      </c>
      <c r="L17" s="418" t="s">
        <v>56</v>
      </c>
      <c r="M17" s="419" t="s">
        <v>122</v>
      </c>
      <c r="N17" s="418" t="s">
        <v>303</v>
      </c>
      <c r="O17" s="419" t="s">
        <v>264</v>
      </c>
      <c r="P17" s="34"/>
      <c r="Q17" s="34"/>
      <c r="R17" s="573" t="s">
        <v>275</v>
      </c>
      <c r="S17" s="574" t="s">
        <v>264</v>
      </c>
      <c r="T17" s="574" t="s">
        <v>276</v>
      </c>
      <c r="U17" s="575" t="s">
        <v>43</v>
      </c>
      <c r="V17" s="576" t="s">
        <v>277</v>
      </c>
      <c r="W17" s="34"/>
      <c r="X17" s="34"/>
      <c r="AF17" t="s">
        <v>280</v>
      </c>
      <c r="AG17" s="463">
        <f ca="1">TODAY()-4</f>
        <v>45706</v>
      </c>
      <c r="AH17" s="504"/>
      <c r="AI17" s="464">
        <v>5</v>
      </c>
      <c r="AJ17" s="464">
        <v>1.25</v>
      </c>
      <c r="AN17" s="527">
        <v>5</v>
      </c>
      <c r="AO17" s="528">
        <v>100</v>
      </c>
      <c r="AR17" s="527"/>
      <c r="AS17" s="528"/>
      <c r="AV17" s="547"/>
      <c r="AW17" s="548"/>
      <c r="AY17" s="518" t="s">
        <v>347</v>
      </c>
      <c r="AZ17" s="519"/>
      <c r="BA17" s="520"/>
      <c r="BB17" s="505"/>
    </row>
    <row r="18" spans="6:54" ht="16.5" thickBot="1">
      <c r="F18" s="420" t="s">
        <v>179</v>
      </c>
      <c r="G18" s="554">
        <f ca="1">TODAY()</f>
        <v>45710</v>
      </c>
      <c r="H18" s="420" t="s">
        <v>366</v>
      </c>
      <c r="I18" s="420" t="s">
        <v>105</v>
      </c>
      <c r="J18" s="150" t="s">
        <v>281</v>
      </c>
      <c r="K18" s="421">
        <f ca="1">TODAY()</f>
        <v>45710</v>
      </c>
      <c r="L18" s="422" t="s">
        <v>180</v>
      </c>
      <c r="M18" s="423">
        <v>62301</v>
      </c>
      <c r="N18" s="423">
        <v>3</v>
      </c>
      <c r="O18" s="423">
        <v>33</v>
      </c>
      <c r="P18" s="34"/>
      <c r="Q18" s="562"/>
      <c r="R18" s="566" t="s">
        <v>344</v>
      </c>
      <c r="S18" s="543">
        <v>19.7</v>
      </c>
      <c r="T18" s="428" t="s">
        <v>278</v>
      </c>
      <c r="U18" s="570">
        <f ca="1">TODAY()</f>
        <v>45710</v>
      </c>
      <c r="V18" s="571" t="s">
        <v>279</v>
      </c>
      <c r="W18" s="34"/>
      <c r="X18" s="34"/>
      <c r="AN18" s="527">
        <v>5</v>
      </c>
      <c r="AO18" s="528">
        <v>50</v>
      </c>
      <c r="AR18" s="527"/>
      <c r="AS18" s="528"/>
      <c r="AV18" s="547"/>
      <c r="AW18" s="548"/>
      <c r="BB18" s="514"/>
    </row>
    <row r="19" spans="6:54" ht="15.75" thickTop="1">
      <c r="F19" s="34"/>
      <c r="G19" s="555"/>
      <c r="I19" s="34"/>
      <c r="J19" s="34"/>
      <c r="K19" s="553"/>
      <c r="L19" s="34"/>
      <c r="M19" s="34"/>
      <c r="N19" s="34"/>
      <c r="O19" s="34"/>
      <c r="P19" s="34"/>
      <c r="Q19" s="34"/>
      <c r="R19" s="510"/>
      <c r="S19" s="511"/>
      <c r="T19" s="511"/>
      <c r="U19" s="512"/>
      <c r="V19" s="510"/>
      <c r="W19" s="34"/>
      <c r="X19" s="34"/>
      <c r="AN19" s="527">
        <v>5</v>
      </c>
      <c r="AO19" s="528">
        <v>50</v>
      </c>
      <c r="AR19" s="527"/>
      <c r="AS19" s="528"/>
      <c r="AV19" s="547"/>
      <c r="AW19" s="548"/>
    </row>
    <row r="20" spans="6:54" ht="15.75" thickBot="1">
      <c r="F20" s="34"/>
      <c r="G20" s="555"/>
      <c r="I20" s="34"/>
      <c r="J20" s="34"/>
      <c r="K20" s="553"/>
      <c r="L20" s="34"/>
      <c r="M20" s="34"/>
      <c r="N20" s="34"/>
      <c r="O20" s="34"/>
      <c r="P20" s="34"/>
      <c r="Q20" s="34"/>
      <c r="W20" s="34"/>
      <c r="X20" s="34"/>
      <c r="AN20" s="521"/>
      <c r="AO20" s="522">
        <v>25</v>
      </c>
      <c r="AR20" s="521"/>
      <c r="AS20" s="522"/>
      <c r="AV20" s="549"/>
      <c r="AW20" s="550"/>
    </row>
    <row r="21" spans="6:54">
      <c r="P21" s="34"/>
      <c r="Q21" s="34"/>
      <c r="W21" s="34"/>
      <c r="X21" s="34"/>
    </row>
    <row r="22" spans="6:54">
      <c r="F22" s="34"/>
      <c r="G22" s="555"/>
      <c r="I22" s="34"/>
      <c r="J22" s="34"/>
      <c r="K22" s="34"/>
      <c r="L22" s="34"/>
      <c r="M22" s="34"/>
      <c r="N22" s="34"/>
      <c r="O22" s="34"/>
      <c r="P22" s="34"/>
      <c r="Q22" s="34"/>
      <c r="R22" s="510"/>
      <c r="S22" s="511"/>
      <c r="T22" s="511"/>
      <c r="U22" s="513"/>
      <c r="V22" s="510"/>
      <c r="W22" s="34"/>
      <c r="X22" s="34"/>
    </row>
    <row r="23" spans="6:54">
      <c r="F23" s="34"/>
      <c r="G23" s="555"/>
      <c r="I23" s="34"/>
      <c r="J23" s="34"/>
      <c r="K23" s="34"/>
      <c r="L23" s="34"/>
      <c r="M23" s="34"/>
      <c r="N23" s="34"/>
      <c r="O23" s="34"/>
      <c r="P23" s="34"/>
      <c r="Q23" s="34"/>
      <c r="R23" s="510"/>
      <c r="S23" s="511"/>
      <c r="T23" s="511"/>
      <c r="U23" s="513"/>
      <c r="V23" s="510"/>
      <c r="W23" s="34"/>
      <c r="X23" s="34"/>
    </row>
    <row r="24" spans="6:54">
      <c r="P24" s="34"/>
      <c r="Q24" s="34"/>
      <c r="R24" s="510"/>
      <c r="S24" s="511"/>
      <c r="T24" s="511" t="s">
        <v>257</v>
      </c>
      <c r="U24" s="513"/>
      <c r="V24" s="510"/>
      <c r="W24" s="34"/>
      <c r="X24" s="34"/>
    </row>
    <row r="25" spans="6:54">
      <c r="F25" s="34"/>
      <c r="G25" s="555"/>
      <c r="I25" s="34"/>
      <c r="J25" s="34"/>
      <c r="K25" s="34"/>
      <c r="L25" s="34"/>
      <c r="M25" s="34"/>
      <c r="N25" s="34"/>
      <c r="O25" s="34"/>
      <c r="P25" s="34"/>
      <c r="Q25" s="34"/>
      <c r="R25" s="510"/>
      <c r="S25" s="511"/>
      <c r="T25" s="511"/>
      <c r="U25" s="512"/>
      <c r="V25" s="510"/>
      <c r="W25" s="34"/>
      <c r="X25" s="34"/>
    </row>
    <row r="26" spans="6:54">
      <c r="F26" s="34"/>
      <c r="G26" s="555"/>
      <c r="I26" s="34"/>
      <c r="J26" s="34"/>
      <c r="K26" s="34"/>
      <c r="L26" s="34"/>
      <c r="M26" s="34"/>
      <c r="N26" s="34"/>
      <c r="O26" s="34"/>
      <c r="P26" s="34"/>
      <c r="Q26" s="34"/>
      <c r="R26" s="34"/>
      <c r="S26" s="34"/>
      <c r="T26" s="34"/>
      <c r="U26" s="34"/>
      <c r="V26" s="34"/>
      <c r="W26" s="34"/>
      <c r="X26" s="34"/>
    </row>
    <row r="27" spans="6:54">
      <c r="F27" s="34"/>
      <c r="I27" s="34"/>
      <c r="J27" s="34"/>
      <c r="K27" s="34"/>
      <c r="L27" s="34"/>
      <c r="M27" s="34"/>
      <c r="N27" s="34"/>
      <c r="O27" s="34"/>
      <c r="P27" s="34"/>
      <c r="Q27" s="34"/>
      <c r="R27" s="34"/>
      <c r="S27" s="34"/>
      <c r="T27" s="34"/>
      <c r="U27" s="34"/>
      <c r="V27" s="34"/>
      <c r="W27" s="34"/>
      <c r="X27" s="34"/>
    </row>
    <row r="28" spans="6:54">
      <c r="F28" s="34"/>
      <c r="I28" s="34"/>
      <c r="J28" s="34"/>
      <c r="K28" s="34"/>
      <c r="L28" s="34"/>
      <c r="M28" s="34"/>
      <c r="N28" s="34"/>
      <c r="O28" s="34"/>
      <c r="P28" s="34"/>
      <c r="Q28" s="34"/>
      <c r="R28" s="34"/>
      <c r="S28" s="34"/>
      <c r="T28" s="34"/>
      <c r="U28" s="34"/>
      <c r="V28" s="34"/>
      <c r="W28" s="34"/>
      <c r="X28" s="34"/>
    </row>
    <row r="29" spans="6:54">
      <c r="F29" s="34"/>
      <c r="I29" s="34"/>
      <c r="J29" s="34"/>
      <c r="K29" s="34"/>
      <c r="L29" s="34"/>
      <c r="M29" s="34"/>
      <c r="N29" s="34"/>
      <c r="O29" s="34"/>
      <c r="P29" s="34"/>
      <c r="Q29" s="34"/>
      <c r="R29" s="34"/>
      <c r="S29" s="34"/>
      <c r="T29" s="34"/>
      <c r="U29" s="34"/>
      <c r="V29" s="34"/>
      <c r="W29" s="34"/>
      <c r="X29" s="34"/>
    </row>
    <row r="30" spans="6:54">
      <c r="F30" s="34"/>
      <c r="I30" s="34"/>
      <c r="J30" s="34"/>
      <c r="K30" s="34"/>
      <c r="L30" s="34"/>
      <c r="M30" s="34"/>
      <c r="N30" s="34"/>
      <c r="O30" s="34"/>
      <c r="P30" s="34"/>
      <c r="Q30" s="34"/>
      <c r="R30" s="34"/>
      <c r="S30" s="34"/>
      <c r="T30" s="34"/>
      <c r="U30" s="34"/>
      <c r="V30" s="34"/>
      <c r="W30" s="34"/>
      <c r="X30" s="34"/>
    </row>
    <row r="31" spans="6:54">
      <c r="F31" s="34"/>
      <c r="I31" s="34"/>
      <c r="J31" s="34"/>
      <c r="K31" s="34"/>
      <c r="L31" s="34"/>
      <c r="M31" s="34"/>
      <c r="N31" s="34"/>
      <c r="O31" s="34"/>
      <c r="P31" s="34"/>
      <c r="Q31" s="34"/>
      <c r="R31" s="34"/>
      <c r="S31" s="34"/>
      <c r="T31" s="34"/>
      <c r="U31" s="34"/>
      <c r="V31" s="34"/>
      <c r="W31" s="34"/>
      <c r="X31" s="34"/>
    </row>
    <row r="32" spans="6:54">
      <c r="F32" s="34"/>
      <c r="I32" s="34"/>
      <c r="J32" s="34"/>
      <c r="K32" s="34"/>
      <c r="L32" s="34"/>
      <c r="M32" s="34"/>
      <c r="N32" s="34"/>
      <c r="O32" s="34"/>
      <c r="P32" s="34"/>
      <c r="Q32" s="34"/>
      <c r="R32" s="34"/>
      <c r="S32" s="34"/>
      <c r="T32" s="34"/>
      <c r="U32" s="34"/>
      <c r="V32" s="34"/>
      <c r="W32" s="34"/>
      <c r="X32" s="34"/>
    </row>
    <row r="33" spans="6:24">
      <c r="F33" s="34"/>
      <c r="I33" s="34"/>
      <c r="J33" s="34"/>
      <c r="K33" s="34"/>
      <c r="L33" s="34"/>
      <c r="M33" s="34"/>
      <c r="N33" s="34"/>
      <c r="O33" s="34"/>
      <c r="P33" s="34"/>
      <c r="Q33" s="34"/>
      <c r="R33" s="34"/>
      <c r="S33" s="34"/>
      <c r="T33" s="34"/>
      <c r="U33" s="34"/>
      <c r="V33" s="34"/>
      <c r="W33" s="34"/>
      <c r="X33" s="34"/>
    </row>
    <row r="34" spans="6:24">
      <c r="F34" s="34"/>
      <c r="I34" s="34"/>
      <c r="J34" s="34"/>
      <c r="K34" s="34"/>
      <c r="L34" s="34"/>
      <c r="M34" s="34"/>
      <c r="N34" s="34"/>
      <c r="O34" s="34"/>
      <c r="P34" s="34"/>
      <c r="Q34" s="34"/>
      <c r="R34" s="34"/>
      <c r="S34" s="34"/>
      <c r="T34" s="34"/>
      <c r="U34" s="34"/>
      <c r="V34" s="34"/>
      <c r="W34" s="34"/>
      <c r="X34" s="34"/>
    </row>
    <row r="35" spans="6:24">
      <c r="F35" s="34"/>
      <c r="I35" s="34"/>
      <c r="J35" s="34"/>
      <c r="K35" s="34"/>
      <c r="L35" s="34"/>
      <c r="M35" s="34"/>
      <c r="N35" s="34"/>
      <c r="O35" s="34"/>
      <c r="P35" s="34"/>
      <c r="Q35" s="34"/>
      <c r="R35" s="34"/>
      <c r="S35" s="34"/>
      <c r="T35" s="34"/>
      <c r="U35" s="34"/>
      <c r="V35" s="34"/>
      <c r="W35" s="34"/>
      <c r="X35" s="34"/>
    </row>
    <row r="36" spans="6:24">
      <c r="F36" s="34"/>
      <c r="I36" s="34"/>
      <c r="J36" s="34"/>
      <c r="K36" s="34"/>
      <c r="L36" s="34"/>
      <c r="M36" s="34"/>
      <c r="N36" s="34"/>
      <c r="O36" s="34"/>
      <c r="P36" s="34"/>
      <c r="Q36" s="34"/>
      <c r="R36" s="34"/>
      <c r="S36" s="34"/>
      <c r="T36" s="34"/>
      <c r="U36" s="34"/>
      <c r="V36" s="34"/>
      <c r="W36" s="34"/>
      <c r="X36" s="34"/>
    </row>
    <row r="37" spans="6:24">
      <c r="F37" s="34"/>
      <c r="I37" s="34"/>
      <c r="J37" s="34"/>
      <c r="K37" s="34"/>
      <c r="L37" s="34"/>
      <c r="M37" s="34"/>
      <c r="N37" s="34"/>
      <c r="O37" s="34"/>
      <c r="P37" s="34"/>
      <c r="Q37" s="34"/>
    </row>
    <row r="38" spans="6:24">
      <c r="F38" s="34"/>
      <c r="I38" s="34"/>
      <c r="J38" s="34"/>
      <c r="K38" s="34"/>
      <c r="L38" s="34"/>
      <c r="M38" s="34"/>
      <c r="N38" s="34"/>
      <c r="O38" s="34"/>
      <c r="P38" s="34"/>
      <c r="Q38" s="34"/>
    </row>
  </sheetData>
  <mergeCells count="8">
    <mergeCell ref="AN14:AO14"/>
    <mergeCell ref="AV1:AW1"/>
    <mergeCell ref="AV2:AW2"/>
    <mergeCell ref="AM1:AP1"/>
    <mergeCell ref="AN2:AO2"/>
    <mergeCell ref="AR1:AS1"/>
    <mergeCell ref="AR2:AS2"/>
    <mergeCell ref="AN13:AO13"/>
  </mergeCells>
  <conditionalFormatting sqref="F5 I5:O5">
    <cfRule type="duplicateValues" dxfId="44" priority="25"/>
  </conditionalFormatting>
  <conditionalFormatting sqref="F17 I17:O17">
    <cfRule type="duplicateValues" dxfId="43" priority="8"/>
  </conditionalFormatting>
  <conditionalFormatting sqref="G5">
    <cfRule type="duplicateValues" dxfId="42" priority="3"/>
  </conditionalFormatting>
  <conditionalFormatting sqref="G17">
    <cfRule type="duplicateValues" dxfId="41" priority="1"/>
  </conditionalFormatting>
  <conditionalFormatting sqref="H5">
    <cfRule type="duplicateValues" dxfId="40" priority="9"/>
  </conditionalFormatting>
  <conditionalFormatting sqref="H17">
    <cfRule type="duplicateValues" dxfId="39" priority="4"/>
  </conditionalFormatting>
  <conditionalFormatting sqref="K5">
    <cfRule type="top10" dxfId="38" priority="14" percent="1" rank="10"/>
  </conditionalFormatting>
  <conditionalFormatting sqref="K17">
    <cfRule type="top10" dxfId="37" priority="5" percent="1" rank="10"/>
  </conditionalFormatting>
  <conditionalFormatting sqref="N5">
    <cfRule type="cellIs" dxfId="36" priority="15" operator="equal">
      <formula>2</formula>
    </cfRule>
    <cfRule type="cellIs" dxfId="35" priority="16" operator="equal">
      <formula>1</formula>
    </cfRule>
  </conditionalFormatting>
  <conditionalFormatting sqref="N17">
    <cfRule type="cellIs" dxfId="34" priority="6" operator="equal">
      <formula>2</formula>
    </cfRule>
    <cfRule type="cellIs" dxfId="33" priority="7" operator="equal">
      <formula>1</formula>
    </cfRule>
  </conditionalFormatting>
  <dataValidations count="1">
    <dataValidation type="list" allowBlank="1" showInputMessage="1" showErrorMessage="1" sqref="T18:T19 T22:T25 T6:T9 T11:T12" xr:uid="{00000000-0002-0000-0200-000000000000}">
      <formula1>Category_Range</formula1>
    </dataValidation>
  </dataValidation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sheetPr>
  <dimension ref="A1:M17"/>
  <sheetViews>
    <sheetView workbookViewId="0">
      <selection sqref="A1:F1"/>
    </sheetView>
  </sheetViews>
  <sheetFormatPr defaultRowHeight="15"/>
  <cols>
    <col min="1" max="1" width="7.7109375" customWidth="1"/>
    <col min="2" max="2" width="4.28515625" customWidth="1"/>
    <col min="3" max="3" width="8.42578125" customWidth="1"/>
    <col min="4" max="4" width="7.28515625" customWidth="1"/>
    <col min="5" max="5" width="7.140625" customWidth="1"/>
    <col min="6" max="6" width="8" bestFit="1" customWidth="1"/>
  </cols>
  <sheetData>
    <row r="1" spans="1:13" s="437" customFormat="1" ht="18.75">
      <c r="A1" s="619" t="s">
        <v>285</v>
      </c>
      <c r="B1" s="619"/>
      <c r="C1" s="619"/>
      <c r="D1" s="619"/>
      <c r="E1" s="619"/>
      <c r="F1" s="619"/>
      <c r="G1" s="438" t="s">
        <v>15</v>
      </c>
      <c r="I1" s="460"/>
    </row>
    <row r="2" spans="1:13" s="437" customFormat="1" ht="19.5">
      <c r="A2" s="436">
        <f>SUM(A5:A900)</f>
        <v>13.25</v>
      </c>
      <c r="B2" s="439" t="s">
        <v>286</v>
      </c>
      <c r="G2" s="440"/>
      <c r="I2" s="460"/>
    </row>
    <row r="3" spans="1:13" s="437" customFormat="1">
      <c r="G3" s="440"/>
      <c r="I3" s="460"/>
    </row>
    <row r="4" spans="1:13" s="437" customFormat="1" ht="15.75">
      <c r="A4" s="441" t="s">
        <v>287</v>
      </c>
      <c r="B4" s="354" t="s">
        <v>185</v>
      </c>
      <c r="C4" s="354" t="s">
        <v>43</v>
      </c>
      <c r="D4" s="354" t="s">
        <v>288</v>
      </c>
      <c r="E4" s="354" t="s">
        <v>289</v>
      </c>
      <c r="F4" s="354" t="s">
        <v>263</v>
      </c>
      <c r="G4" s="438"/>
      <c r="I4" s="460"/>
    </row>
    <row r="5" spans="1:13" s="437" customFormat="1" ht="15.75">
      <c r="A5" s="434">
        <f>E5</f>
        <v>2.25</v>
      </c>
      <c r="B5" s="354">
        <v>1</v>
      </c>
      <c r="C5" s="442">
        <v>42502</v>
      </c>
      <c r="D5" s="354" t="s">
        <v>270</v>
      </c>
      <c r="E5" s="443">
        <v>2.25</v>
      </c>
      <c r="F5" s="435">
        <f>C5+3</f>
        <v>42505</v>
      </c>
      <c r="G5" s="444" t="s">
        <v>290</v>
      </c>
      <c r="H5" s="445"/>
      <c r="I5" s="460"/>
    </row>
    <row r="6" spans="1:13" s="437" customFormat="1" ht="15" customHeight="1">
      <c r="A6" s="434">
        <f t="shared" ref="A6:A9" si="0">E6</f>
        <v>3</v>
      </c>
      <c r="B6" s="354">
        <v>2</v>
      </c>
      <c r="C6" s="446">
        <v>42596</v>
      </c>
      <c r="D6" s="354" t="s">
        <v>291</v>
      </c>
      <c r="E6" s="443">
        <v>3</v>
      </c>
      <c r="F6" s="435">
        <f>C6+3</f>
        <v>42599</v>
      </c>
      <c r="G6" s="447" t="s">
        <v>292</v>
      </c>
      <c r="I6" s="460"/>
    </row>
    <row r="7" spans="1:13" s="437" customFormat="1">
      <c r="A7" s="434">
        <f t="shared" si="0"/>
        <v>2.25</v>
      </c>
      <c r="B7" s="354">
        <v>3</v>
      </c>
      <c r="C7" s="446">
        <v>42665</v>
      </c>
      <c r="D7" s="354" t="s">
        <v>270</v>
      </c>
      <c r="E7" s="443">
        <v>2.25</v>
      </c>
      <c r="F7" s="435">
        <f>C7+3</f>
        <v>42668</v>
      </c>
      <c r="G7" s="440"/>
      <c r="I7" s="460"/>
    </row>
    <row r="8" spans="1:13" s="437" customFormat="1">
      <c r="A8" s="434">
        <f t="shared" si="0"/>
        <v>3</v>
      </c>
      <c r="B8" s="354">
        <v>4</v>
      </c>
      <c r="C8" s="446">
        <v>42679</v>
      </c>
      <c r="D8" s="354" t="s">
        <v>291</v>
      </c>
      <c r="E8" s="443">
        <v>3</v>
      </c>
      <c r="F8" s="435">
        <f>C8+3</f>
        <v>42682</v>
      </c>
      <c r="G8" s="440"/>
      <c r="I8" s="460"/>
    </row>
    <row r="9" spans="1:13" s="437" customFormat="1">
      <c r="A9" s="434">
        <f t="shared" si="0"/>
        <v>2.75</v>
      </c>
      <c r="B9" s="354">
        <v>5</v>
      </c>
      <c r="C9" s="446">
        <v>42385</v>
      </c>
      <c r="D9" s="354" t="s">
        <v>293</v>
      </c>
      <c r="E9" s="443">
        <v>2.75</v>
      </c>
      <c r="F9" s="435">
        <f>C9+3</f>
        <v>42388</v>
      </c>
      <c r="I9" s="460"/>
    </row>
    <row r="10" spans="1:13" s="437" customFormat="1" ht="15.75">
      <c r="D10" s="620" t="s">
        <v>294</v>
      </c>
      <c r="E10" s="620"/>
      <c r="F10" s="620"/>
      <c r="I10" s="460"/>
    </row>
    <row r="11" spans="1:13" s="437" customFormat="1" ht="15.75">
      <c r="B11" s="449"/>
      <c r="C11" s="450" t="s">
        <v>295</v>
      </c>
      <c r="D11" s="451" t="s">
        <v>296</v>
      </c>
      <c r="I11" s="460"/>
    </row>
    <row r="12" spans="1:13" s="437" customFormat="1" ht="15.75">
      <c r="A12" s="448"/>
      <c r="B12" s="452"/>
      <c r="C12" s="453" t="s">
        <v>297</v>
      </c>
      <c r="D12" s="454" t="s">
        <v>298</v>
      </c>
      <c r="I12" s="460"/>
    </row>
    <row r="13" spans="1:13" s="437" customFormat="1" ht="26.25">
      <c r="B13" s="448"/>
      <c r="C13" s="456" t="s">
        <v>309</v>
      </c>
      <c r="D13" s="457" t="s">
        <v>299</v>
      </c>
      <c r="I13" s="460"/>
      <c r="M13" s="459" t="s">
        <v>307</v>
      </c>
    </row>
    <row r="14" spans="1:13" s="437" customFormat="1" ht="26.25">
      <c r="D14" s="459" t="s">
        <v>77</v>
      </c>
      <c r="E14" s="455"/>
      <c r="I14" s="460"/>
      <c r="K14" s="437" t="s">
        <v>308</v>
      </c>
    </row>
    <row r="15" spans="1:13" s="437" customFormat="1">
      <c r="A15" s="437" t="s">
        <v>306</v>
      </c>
      <c r="I15" s="460"/>
      <c r="K15" s="437" t="s">
        <v>301</v>
      </c>
    </row>
    <row r="16" spans="1:13" s="437" customFormat="1">
      <c r="A16" t="s">
        <v>300</v>
      </c>
      <c r="I16" s="460"/>
      <c r="K16" s="437" t="s">
        <v>302</v>
      </c>
    </row>
    <row r="17" spans="9:9" s="458" customFormat="1">
      <c r="I17" s="461"/>
    </row>
  </sheetData>
  <mergeCells count="2">
    <mergeCell ref="A1:F1"/>
    <mergeCell ref="D10:F10"/>
  </mergeCells>
  <conditionalFormatting sqref="F8">
    <cfRule type="cellIs" dxfId="32" priority="1" operator="equal">
      <formula>0.66666</formula>
    </cfRule>
    <cfRule type="cellIs" dxfId="31" priority="2" operator="equal">
      <formula>42372</formula>
    </cfRule>
  </conditionalFormatting>
  <conditionalFormatting sqref="F8:F9">
    <cfRule type="containsText" dxfId="30" priority="3" operator="containsText" text="1/3">
      <formula>NOT(ISERROR(SEARCH("1/3",F8)))</formula>
    </cfRule>
  </conditionalFormatting>
  <pageMargins left="0.7" right="0.7" top="0.75" bottom="0.75" header="0.3" footer="0.3"/>
  <pageSetup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1:H260"/>
  <sheetViews>
    <sheetView workbookViewId="0"/>
  </sheetViews>
  <sheetFormatPr defaultColWidth="9.140625" defaultRowHeight="15"/>
  <cols>
    <col min="1" max="1" width="9.140625" style="92" customWidth="1"/>
    <col min="2" max="2" width="15" style="92" customWidth="1"/>
    <col min="3" max="3" width="9.140625" style="92" customWidth="1"/>
    <col min="4" max="4" width="9.140625" style="92"/>
    <col min="5" max="5" width="11.28515625" style="92" bestFit="1" customWidth="1"/>
    <col min="6" max="16384" width="9.140625" style="92"/>
  </cols>
  <sheetData>
    <row r="31" spans="2:5">
      <c r="B31" s="93"/>
      <c r="C31" s="93"/>
      <c r="D31" s="93"/>
      <c r="E31" s="93"/>
    </row>
    <row r="43" spans="1:1">
      <c r="A43" s="94"/>
    </row>
    <row r="44" spans="1:1">
      <c r="A44" s="94"/>
    </row>
    <row r="45" spans="1:1">
      <c r="A45" s="94"/>
    </row>
    <row r="46" spans="1:1">
      <c r="A46" s="94"/>
    </row>
    <row r="47" spans="1:1">
      <c r="A47" s="94"/>
    </row>
    <row r="48" spans="1:1">
      <c r="A48" s="94"/>
    </row>
    <row r="49" spans="1:6">
      <c r="A49" s="94"/>
    </row>
    <row r="54" spans="1:6">
      <c r="A54" s="95"/>
      <c r="B54" s="621"/>
      <c r="C54" s="621"/>
      <c r="D54" s="621"/>
      <c r="E54" s="621"/>
      <c r="F54" s="621"/>
    </row>
    <row r="61" spans="1:6">
      <c r="D61" s="94"/>
    </row>
    <row r="103" spans="2:3">
      <c r="B103" s="96"/>
    </row>
    <row r="104" spans="2:3">
      <c r="B104" s="96"/>
    </row>
    <row r="112" spans="2:3">
      <c r="C112" s="97"/>
    </row>
    <row r="113" spans="2:2">
      <c r="B113" s="98"/>
    </row>
    <row r="116" spans="2:2">
      <c r="B116" s="99"/>
    </row>
    <row r="142" spans="3:5">
      <c r="C142" s="622"/>
      <c r="D142" s="622"/>
      <c r="E142" s="622"/>
    </row>
    <row r="201" spans="1:4">
      <c r="D201" s="100"/>
    </row>
    <row r="202" spans="1:4">
      <c r="D202" s="100"/>
    </row>
    <row r="203" spans="1:4">
      <c r="D203" s="100"/>
    </row>
    <row r="204" spans="1:4">
      <c r="D204" s="100"/>
    </row>
    <row r="207" spans="1:4" ht="15.75">
      <c r="A207" s="623"/>
      <c r="B207" s="623"/>
      <c r="C207" s="623"/>
      <c r="D207" s="623"/>
    </row>
    <row r="208" spans="1:4" ht="15.75">
      <c r="A208" s="101"/>
      <c r="B208" s="102"/>
      <c r="C208" s="102"/>
    </row>
    <row r="209" spans="1:7" ht="18">
      <c r="A209" s="101"/>
      <c r="B209" s="103"/>
      <c r="C209" s="102"/>
    </row>
    <row r="211" spans="1:7">
      <c r="B211" s="94"/>
    </row>
    <row r="214" spans="1:7">
      <c r="B214" s="104"/>
      <c r="E214" s="105"/>
      <c r="F214" s="105"/>
      <c r="G214" s="105"/>
    </row>
    <row r="217" spans="1:7">
      <c r="B217" s="106"/>
      <c r="D217" s="107"/>
      <c r="E217" s="108"/>
      <c r="F217" s="109"/>
      <c r="G217" s="105"/>
    </row>
    <row r="232" spans="2:8">
      <c r="B232" s="93"/>
      <c r="C232" s="93"/>
      <c r="D232" s="93"/>
      <c r="E232" s="93"/>
      <c r="F232" s="93"/>
      <c r="H232" s="93"/>
    </row>
    <row r="233" spans="2:8">
      <c r="B233" s="93"/>
      <c r="C233" s="93"/>
      <c r="D233" s="93"/>
      <c r="F233" s="93"/>
      <c r="H233" s="93"/>
    </row>
    <row r="234" spans="2:8">
      <c r="B234" s="93"/>
      <c r="C234" s="93"/>
      <c r="F234" s="93"/>
      <c r="H234" s="93"/>
    </row>
    <row r="235" spans="2:8">
      <c r="B235" s="110"/>
      <c r="C235" s="93"/>
      <c r="D235" s="93"/>
      <c r="F235" s="93"/>
      <c r="H235" s="111"/>
    </row>
    <row r="236" spans="2:8">
      <c r="B236" s="93"/>
      <c r="C236" s="93"/>
      <c r="D236" s="93"/>
      <c r="F236" s="93"/>
      <c r="H236" s="110"/>
    </row>
    <row r="237" spans="2:8">
      <c r="B237" s="93"/>
      <c r="C237" s="93"/>
      <c r="D237" s="93"/>
      <c r="F237" s="112"/>
      <c r="H237" s="113"/>
    </row>
    <row r="238" spans="2:8">
      <c r="B238" s="111"/>
      <c r="C238" s="93"/>
      <c r="D238" s="93"/>
      <c r="F238" s="112"/>
      <c r="H238" s="114"/>
    </row>
    <row r="239" spans="2:8">
      <c r="B239" s="93"/>
      <c r="C239" s="93"/>
      <c r="D239" s="93"/>
      <c r="E239" s="93"/>
      <c r="F239" s="112"/>
      <c r="H239" s="93"/>
    </row>
    <row r="240" spans="2:8">
      <c r="B240" s="93"/>
      <c r="C240" s="93"/>
      <c r="D240" s="93"/>
      <c r="E240" s="93"/>
      <c r="F240" s="93"/>
      <c r="G240" s="112"/>
      <c r="H240" s="93"/>
    </row>
    <row r="241" spans="2:8">
      <c r="B241" s="93"/>
      <c r="C241" s="93"/>
      <c r="D241" s="93"/>
      <c r="E241" s="93"/>
      <c r="F241" s="93"/>
      <c r="G241" s="112"/>
      <c r="H241" s="93"/>
    </row>
    <row r="242" spans="2:8">
      <c r="B242" s="93"/>
      <c r="C242" s="93"/>
      <c r="D242" s="93"/>
      <c r="E242" s="93"/>
      <c r="F242" s="93"/>
      <c r="G242" s="93"/>
      <c r="H242" s="93"/>
    </row>
    <row r="243" spans="2:8">
      <c r="B243" s="93"/>
      <c r="C243" s="93"/>
      <c r="D243" s="93"/>
      <c r="E243" s="93"/>
      <c r="F243" s="93"/>
      <c r="G243" s="93"/>
      <c r="H243" s="93"/>
    </row>
    <row r="244" spans="2:8">
      <c r="B244" s="93"/>
      <c r="C244" s="93"/>
      <c r="D244" s="93"/>
      <c r="E244" s="93"/>
      <c r="F244" s="93"/>
      <c r="G244" s="93"/>
      <c r="H244" s="93"/>
    </row>
    <row r="245" spans="2:8">
      <c r="B245" s="93"/>
      <c r="C245" s="93"/>
      <c r="D245" s="93"/>
      <c r="E245" s="93"/>
      <c r="F245" s="93"/>
      <c r="G245" s="93"/>
      <c r="H245" s="93"/>
    </row>
    <row r="246" spans="2:8">
      <c r="B246" s="93"/>
      <c r="C246" s="93"/>
      <c r="D246" s="93"/>
      <c r="E246" s="93"/>
      <c r="F246" s="93"/>
      <c r="G246" s="93"/>
      <c r="H246" s="93"/>
    </row>
    <row r="247" spans="2:8">
      <c r="B247" s="93"/>
      <c r="C247" s="93"/>
      <c r="D247" s="93"/>
      <c r="E247" s="93"/>
      <c r="F247" s="93"/>
      <c r="G247" s="93"/>
      <c r="H247" s="93"/>
    </row>
    <row r="248" spans="2:8">
      <c r="B248" s="93"/>
      <c r="C248" s="93"/>
      <c r="D248" s="93"/>
      <c r="E248" s="93"/>
      <c r="F248" s="93"/>
      <c r="G248" s="93"/>
      <c r="H248" s="93"/>
    </row>
    <row r="249" spans="2:8">
      <c r="B249" s="93"/>
      <c r="C249" s="93"/>
      <c r="D249" s="93"/>
      <c r="E249" s="93"/>
      <c r="F249" s="93"/>
      <c r="G249" s="93"/>
      <c r="H249" s="93"/>
    </row>
    <row r="250" spans="2:8">
      <c r="B250" s="93"/>
      <c r="C250" s="93"/>
      <c r="D250" s="93"/>
      <c r="E250" s="93"/>
      <c r="F250" s="93"/>
      <c r="G250" s="93"/>
      <c r="H250" s="93"/>
    </row>
    <row r="251" spans="2:8">
      <c r="B251" s="93"/>
      <c r="D251" s="93"/>
      <c r="E251" s="93"/>
      <c r="F251" s="93"/>
      <c r="G251" s="93"/>
      <c r="H251" s="93"/>
    </row>
    <row r="252" spans="2:8">
      <c r="B252" s="93"/>
      <c r="C252" s="93"/>
      <c r="D252" s="93"/>
      <c r="E252" s="93"/>
      <c r="F252" s="93"/>
      <c r="G252" s="93"/>
      <c r="H252" s="93"/>
    </row>
    <row r="253" spans="2:8">
      <c r="B253" s="93"/>
      <c r="C253" s="93"/>
      <c r="D253" s="93"/>
      <c r="E253" s="93"/>
      <c r="F253" s="93"/>
      <c r="G253" s="93"/>
      <c r="H253" s="93"/>
    </row>
    <row r="254" spans="2:8">
      <c r="B254" s="93"/>
      <c r="C254" s="93"/>
      <c r="D254" s="93"/>
      <c r="E254" s="93"/>
      <c r="F254" s="93"/>
      <c r="G254" s="93"/>
      <c r="H254" s="93"/>
    </row>
    <row r="255" spans="2:8">
      <c r="B255" s="93"/>
      <c r="C255" s="93"/>
      <c r="D255" s="93"/>
      <c r="E255" s="93"/>
      <c r="F255" s="93"/>
      <c r="G255" s="93"/>
      <c r="H255" s="93"/>
    </row>
    <row r="256" spans="2:8">
      <c r="B256" s="93"/>
      <c r="C256" s="93"/>
      <c r="D256" s="93"/>
      <c r="E256" s="93"/>
      <c r="F256" s="93"/>
      <c r="G256" s="93"/>
      <c r="H256" s="93"/>
    </row>
    <row r="257" spans="2:8">
      <c r="B257" s="93"/>
      <c r="C257" s="93"/>
      <c r="D257" s="93"/>
      <c r="E257" s="93"/>
      <c r="F257" s="93"/>
      <c r="G257" s="93"/>
      <c r="H257" s="93"/>
    </row>
    <row r="258" spans="2:8">
      <c r="B258" s="93"/>
      <c r="C258" s="93"/>
      <c r="D258" s="93"/>
      <c r="E258" s="93"/>
      <c r="F258" s="93"/>
      <c r="G258" s="93"/>
      <c r="H258" s="93"/>
    </row>
    <row r="259" spans="2:8">
      <c r="B259" s="93"/>
      <c r="C259" s="93"/>
      <c r="D259" s="93"/>
      <c r="E259" s="93"/>
      <c r="F259" s="93"/>
      <c r="G259" s="93"/>
      <c r="H259" s="93"/>
    </row>
    <row r="260" spans="2:8">
      <c r="B260" s="93"/>
      <c r="C260" s="93"/>
      <c r="D260" s="93"/>
      <c r="E260" s="93"/>
      <c r="F260" s="93"/>
      <c r="G260" s="93"/>
      <c r="H260" s="93"/>
    </row>
  </sheetData>
  <mergeCells count="3">
    <mergeCell ref="B54:F54"/>
    <mergeCell ref="C142:E142"/>
    <mergeCell ref="A207:D20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O124"/>
  <sheetViews>
    <sheetView workbookViewId="0">
      <selection activeCell="B1" sqref="B1"/>
    </sheetView>
  </sheetViews>
  <sheetFormatPr defaultColWidth="14.28515625" defaultRowHeight="15"/>
  <cols>
    <col min="1" max="1" width="5.7109375" style="115" customWidth="1"/>
    <col min="2" max="16384" width="14.28515625" style="115"/>
  </cols>
  <sheetData>
    <row r="1" spans="1:15">
      <c r="A1" s="121">
        <v>33</v>
      </c>
      <c r="C1" s="116"/>
      <c r="D1" s="347"/>
      <c r="E1" s="348"/>
      <c r="F1" s="348" t="s">
        <v>203</v>
      </c>
      <c r="G1" s="348"/>
      <c r="H1" s="348"/>
      <c r="I1" s="117"/>
      <c r="J1" s="349" t="s">
        <v>204</v>
      </c>
      <c r="K1" s="349">
        <f>4+6+20/2</f>
        <v>20</v>
      </c>
      <c r="L1" s="118"/>
      <c r="M1" s="350" t="s">
        <v>205</v>
      </c>
    </row>
    <row r="2" spans="1:15">
      <c r="A2" s="121">
        <v>22</v>
      </c>
      <c r="M2" s="118"/>
    </row>
    <row r="3" spans="1:15">
      <c r="A3" s="116">
        <v>10</v>
      </c>
      <c r="M3" s="118"/>
    </row>
    <row r="4" spans="1:15">
      <c r="A4" s="119"/>
    </row>
    <row r="7" spans="1:15">
      <c r="B7" s="120"/>
      <c r="C7" s="120"/>
      <c r="D7" s="120"/>
      <c r="E7" s="120"/>
      <c r="F7" s="120"/>
      <c r="G7" s="120"/>
      <c r="H7" s="120"/>
      <c r="I7" s="120"/>
      <c r="J7" s="120"/>
      <c r="K7" s="120"/>
      <c r="L7" s="120"/>
      <c r="M7" s="120"/>
      <c r="N7" s="120"/>
    </row>
    <row r="8" spans="1:15">
      <c r="A8" s="121"/>
      <c r="B8" s="122">
        <v>8</v>
      </c>
      <c r="C8" s="123">
        <v>9</v>
      </c>
      <c r="D8" s="124">
        <v>9</v>
      </c>
      <c r="E8" s="123">
        <v>6</v>
      </c>
      <c r="F8" s="124">
        <v>8</v>
      </c>
      <c r="G8" s="125">
        <v>9</v>
      </c>
      <c r="H8" s="125">
        <v>3</v>
      </c>
      <c r="I8" s="124">
        <v>1</v>
      </c>
      <c r="J8" s="124">
        <v>2</v>
      </c>
      <c r="K8" s="124">
        <v>3</v>
      </c>
      <c r="L8" s="124">
        <v>4</v>
      </c>
      <c r="M8" s="124">
        <v>5</v>
      </c>
      <c r="N8" s="124">
        <v>6</v>
      </c>
      <c r="O8" s="118"/>
    </row>
    <row r="9" spans="1:15">
      <c r="A9" s="121"/>
      <c r="B9" s="122">
        <v>4</v>
      </c>
      <c r="C9" s="123">
        <v>7</v>
      </c>
      <c r="D9" s="124">
        <v>9</v>
      </c>
      <c r="E9" s="123">
        <v>3</v>
      </c>
      <c r="F9" s="124">
        <v>5</v>
      </c>
      <c r="G9" s="125">
        <v>4</v>
      </c>
      <c r="H9" s="125">
        <v>8</v>
      </c>
      <c r="I9" s="124">
        <v>5</v>
      </c>
      <c r="J9" s="124">
        <v>4</v>
      </c>
      <c r="K9" s="124">
        <v>3</v>
      </c>
      <c r="L9" s="124">
        <v>2</v>
      </c>
      <c r="M9" s="124">
        <v>1</v>
      </c>
      <c r="N9" s="124">
        <v>5</v>
      </c>
      <c r="O9" s="118"/>
    </row>
    <row r="10" spans="1:15">
      <c r="A10" s="121"/>
      <c r="B10" s="122">
        <v>2</v>
      </c>
      <c r="C10" s="123">
        <v>4</v>
      </c>
      <c r="D10" s="124">
        <v>4</v>
      </c>
      <c r="E10" s="123">
        <v>8</v>
      </c>
      <c r="F10" s="124">
        <v>3</v>
      </c>
      <c r="G10" s="125">
        <v>6</v>
      </c>
      <c r="H10" s="125">
        <v>5</v>
      </c>
      <c r="I10" s="124">
        <v>1</v>
      </c>
      <c r="J10" s="124">
        <v>2</v>
      </c>
      <c r="K10" s="124">
        <v>6</v>
      </c>
      <c r="L10" s="124">
        <v>7</v>
      </c>
      <c r="M10" s="124">
        <v>2</v>
      </c>
      <c r="N10" s="124">
        <v>4</v>
      </c>
      <c r="O10" s="118"/>
    </row>
    <row r="11" spans="1:15">
      <c r="A11" s="121"/>
      <c r="B11" s="122">
        <v>8</v>
      </c>
      <c r="C11" s="123">
        <v>2</v>
      </c>
      <c r="D11" s="124">
        <v>2</v>
      </c>
      <c r="E11" s="123">
        <v>3</v>
      </c>
      <c r="F11" s="124">
        <v>2</v>
      </c>
      <c r="G11" s="125">
        <v>7</v>
      </c>
      <c r="H11" s="125">
        <v>0</v>
      </c>
      <c r="I11" s="124">
        <v>9</v>
      </c>
      <c r="J11" s="124">
        <v>5</v>
      </c>
      <c r="K11" s="124">
        <v>7</v>
      </c>
      <c r="L11" s="124">
        <v>7</v>
      </c>
      <c r="M11" s="124">
        <v>2</v>
      </c>
      <c r="N11" s="124">
        <v>6</v>
      </c>
      <c r="O11" s="118"/>
    </row>
    <row r="12" spans="1:15">
      <c r="B12" s="126">
        <f>SUM(B8:B11)</f>
        <v>22</v>
      </c>
      <c r="C12" s="119"/>
      <c r="D12" s="127">
        <f>SUM(C8:C11,E8:E11)</f>
        <v>42</v>
      </c>
      <c r="E12" s="119"/>
      <c r="F12" s="128">
        <f>SUM(F8:F11)+2</f>
        <v>20</v>
      </c>
      <c r="G12" s="119"/>
      <c r="H12" s="129">
        <f>SUM(G8:H11)</f>
        <v>42</v>
      </c>
      <c r="I12" s="119"/>
      <c r="J12" s="119"/>
      <c r="K12" s="119"/>
      <c r="L12" s="119"/>
      <c r="M12" s="119"/>
      <c r="N12" s="119"/>
    </row>
    <row r="13" spans="1:15">
      <c r="B13" s="130" t="s">
        <v>84</v>
      </c>
      <c r="D13" s="130" t="s">
        <v>85</v>
      </c>
      <c r="F13" s="130" t="s">
        <v>86</v>
      </c>
      <c r="H13" s="130" t="s">
        <v>87</v>
      </c>
    </row>
    <row r="14" spans="1:15">
      <c r="D14" s="115" t="s">
        <v>365</v>
      </c>
      <c r="F14" s="115" t="s">
        <v>89</v>
      </c>
      <c r="H14" s="115" t="s">
        <v>364</v>
      </c>
    </row>
    <row r="25" spans="1:11">
      <c r="B25" s="624" t="s">
        <v>91</v>
      </c>
      <c r="C25" s="625"/>
      <c r="D25" s="625"/>
      <c r="E25" s="625"/>
      <c r="F25" s="626"/>
    </row>
    <row r="26" spans="1:11" ht="15.75" thickBot="1">
      <c r="B26" s="120"/>
      <c r="C26" s="120"/>
      <c r="D26" s="120"/>
      <c r="E26" s="120"/>
      <c r="F26" s="120"/>
      <c r="G26" s="120"/>
      <c r="H26" s="120"/>
      <c r="I26" s="120"/>
    </row>
    <row r="27" spans="1:11" ht="33.75" customHeight="1" thickBot="1">
      <c r="B27" s="627" t="s">
        <v>138</v>
      </c>
      <c r="C27" s="628"/>
      <c r="D27" s="628"/>
      <c r="E27" s="628"/>
      <c r="F27" s="628"/>
      <c r="G27" s="197" t="s">
        <v>137</v>
      </c>
      <c r="H27" s="197">
        <f>Budget!B10</f>
        <v>3571.13</v>
      </c>
      <c r="I27" s="118"/>
      <c r="J27" s="120"/>
    </row>
    <row r="28" spans="1:11" ht="18" customHeight="1">
      <c r="B28" s="219"/>
      <c r="C28" s="220"/>
      <c r="D28" s="220"/>
      <c r="E28" s="220"/>
      <c r="F28" s="220"/>
      <c r="I28" s="118"/>
      <c r="J28" s="120"/>
    </row>
    <row r="29" spans="1:11" ht="97.5" customHeight="1">
      <c r="A29" s="121"/>
      <c r="B29" s="629" t="s">
        <v>176</v>
      </c>
      <c r="C29" s="630"/>
      <c r="D29" s="630"/>
      <c r="E29" s="630"/>
      <c r="F29" s="631"/>
      <c r="G29" s="118"/>
    </row>
    <row r="30" spans="1:11" s="117" customFormat="1" ht="16.5" customHeight="1">
      <c r="B30" s="221"/>
      <c r="C30" s="222"/>
      <c r="D30" s="222"/>
      <c r="E30" s="222"/>
      <c r="F30" s="223"/>
      <c r="K30" s="213"/>
    </row>
    <row r="31" spans="1:11" s="119" customFormat="1" ht="16.5" customHeight="1">
      <c r="B31" s="137" t="s">
        <v>92</v>
      </c>
      <c r="D31" s="199"/>
      <c r="F31" s="200"/>
      <c r="K31" s="138"/>
    </row>
    <row r="32" spans="1:11" ht="16.5" customHeight="1">
      <c r="B32" s="198"/>
      <c r="C32" s="199"/>
      <c r="D32" s="199"/>
      <c r="F32" s="200"/>
      <c r="G32" s="119"/>
      <c r="H32" s="119"/>
      <c r="I32" s="119"/>
      <c r="J32" s="119"/>
      <c r="K32" s="118"/>
    </row>
    <row r="33" spans="1:11" ht="16.5" customHeight="1">
      <c r="B33" s="212" t="s">
        <v>94</v>
      </c>
      <c r="C33" s="632" t="s">
        <v>141</v>
      </c>
      <c r="D33" s="633"/>
      <c r="E33" s="634"/>
      <c r="F33" s="118"/>
      <c r="G33" s="119"/>
      <c r="H33" s="119"/>
      <c r="I33" s="119"/>
      <c r="J33" s="119"/>
      <c r="K33" s="118"/>
    </row>
    <row r="34" spans="1:11" ht="16.5" customHeight="1">
      <c r="B34" s="211" t="s">
        <v>93</v>
      </c>
      <c r="C34" s="632" t="s">
        <v>142</v>
      </c>
      <c r="D34" s="633"/>
      <c r="E34" s="634"/>
      <c r="F34" s="118"/>
      <c r="G34" s="119"/>
      <c r="H34" s="119"/>
      <c r="I34" s="119"/>
      <c r="J34" s="119"/>
      <c r="K34" s="118"/>
    </row>
    <row r="35" spans="1:11" ht="16.5" customHeight="1">
      <c r="B35" s="198"/>
      <c r="C35" s="199"/>
      <c r="D35" s="199"/>
      <c r="F35" s="200"/>
      <c r="G35" s="119"/>
      <c r="H35" s="119"/>
      <c r="I35" s="119"/>
      <c r="J35" s="119"/>
      <c r="K35" s="118"/>
    </row>
    <row r="36" spans="1:11">
      <c r="B36" s="119"/>
      <c r="C36" s="119"/>
      <c r="D36" s="119"/>
      <c r="F36" s="131"/>
      <c r="G36" s="119"/>
      <c r="H36" s="131"/>
      <c r="I36" s="119"/>
      <c r="J36" s="119"/>
      <c r="K36" s="118"/>
    </row>
    <row r="37" spans="1:11">
      <c r="D37" s="121"/>
      <c r="E37" s="132">
        <v>1</v>
      </c>
      <c r="F37" s="203">
        <v>2</v>
      </c>
      <c r="G37" s="136"/>
      <c r="I37" s="201" t="s">
        <v>94</v>
      </c>
    </row>
    <row r="38" spans="1:11">
      <c r="A38" s="121"/>
      <c r="D38" s="121"/>
      <c r="E38" s="133">
        <v>1</v>
      </c>
      <c r="F38" s="133">
        <v>2</v>
      </c>
      <c r="G38" s="136"/>
      <c r="I38" s="202">
        <f ca="1">TODAY()</f>
        <v>45710</v>
      </c>
    </row>
    <row r="39" spans="1:11">
      <c r="E39" s="119"/>
      <c r="F39" s="119"/>
      <c r="H39" s="119"/>
    </row>
    <row r="49" spans="1:9">
      <c r="B49" s="120" t="s">
        <v>95</v>
      </c>
      <c r="C49" s="134" t="s">
        <v>201</v>
      </c>
      <c r="D49" s="134" t="s">
        <v>202</v>
      </c>
      <c r="E49" s="120" t="s">
        <v>98</v>
      </c>
      <c r="G49" s="120" t="s">
        <v>95</v>
      </c>
      <c r="H49" s="134" t="s">
        <v>199</v>
      </c>
      <c r="I49" s="134" t="s">
        <v>200</v>
      </c>
    </row>
    <row r="50" spans="1:9">
      <c r="B50" s="135"/>
      <c r="C50" s="135"/>
      <c r="D50" s="135"/>
      <c r="E50" s="135"/>
      <c r="G50" s="135"/>
      <c r="H50" s="135"/>
      <c r="I50" s="135"/>
    </row>
    <row r="52" spans="1:9">
      <c r="F52" s="119"/>
    </row>
    <row r="53" spans="1:9" s="117" customFormat="1" ht="38.25" customHeight="1"/>
    <row r="55" spans="1:9" ht="18.75">
      <c r="A55" s="121"/>
      <c r="B55" s="137" t="s">
        <v>113</v>
      </c>
    </row>
    <row r="60" spans="1:9" ht="19.5">
      <c r="B60" s="115" t="s">
        <v>114</v>
      </c>
    </row>
    <row r="65" spans="2:3">
      <c r="C65" s="115" t="s">
        <v>117</v>
      </c>
    </row>
    <row r="75" spans="2:3">
      <c r="B75" s="115" t="s">
        <v>115</v>
      </c>
    </row>
    <row r="81" spans="2:2">
      <c r="B81" s="115" t="s">
        <v>116</v>
      </c>
    </row>
    <row r="100" spans="2:8" s="47" customFormat="1">
      <c r="B100" s="54"/>
      <c r="H100" s="58"/>
    </row>
    <row r="101" spans="2:8" s="47" customFormat="1">
      <c r="B101" s="54"/>
      <c r="H101" s="58"/>
    </row>
    <row r="102" spans="2:8" s="47" customFormat="1">
      <c r="B102" s="54"/>
      <c r="H102" s="58"/>
    </row>
    <row r="103" spans="2:8" s="47" customFormat="1">
      <c r="B103" s="54"/>
      <c r="H103" s="58"/>
    </row>
    <row r="104" spans="2:8" s="47" customFormat="1">
      <c r="B104" s="54"/>
      <c r="H104" s="58"/>
    </row>
    <row r="105" spans="2:8" s="47" customFormat="1">
      <c r="B105" s="54"/>
      <c r="H105" s="58"/>
    </row>
    <row r="106" spans="2:8" s="47" customFormat="1">
      <c r="B106" s="54"/>
      <c r="D106" s="49"/>
      <c r="H106" s="58"/>
    </row>
    <row r="107" spans="2:8" s="47" customFormat="1">
      <c r="B107" s="54"/>
      <c r="H107" s="58"/>
    </row>
    <row r="108" spans="2:8" s="47" customFormat="1">
      <c r="B108" s="54"/>
      <c r="H108" s="58"/>
    </row>
    <row r="109" spans="2:8" s="47" customFormat="1">
      <c r="B109" s="54"/>
      <c r="H109" s="58"/>
    </row>
    <row r="110" spans="2:8" s="47" customFormat="1">
      <c r="B110" s="54"/>
      <c r="H110" s="58"/>
    </row>
    <row r="111" spans="2:8" s="47" customFormat="1">
      <c r="B111" s="54"/>
      <c r="H111" s="58"/>
    </row>
    <row r="112" spans="2:8" s="47" customFormat="1">
      <c r="B112" s="54"/>
      <c r="H112" s="58"/>
    </row>
    <row r="113" spans="2:8" s="47" customFormat="1">
      <c r="B113" s="54"/>
      <c r="H113" s="58"/>
    </row>
    <row r="114" spans="2:8" s="47" customFormat="1">
      <c r="B114" s="54"/>
      <c r="H114" s="58"/>
    </row>
    <row r="115" spans="2:8" s="47" customFormat="1">
      <c r="B115" s="54"/>
      <c r="H115" s="58"/>
    </row>
    <row r="116" spans="2:8" s="47" customFormat="1">
      <c r="B116" s="54"/>
      <c r="H116" s="58"/>
    </row>
    <row r="117" spans="2:8" s="47" customFormat="1">
      <c r="B117" s="54"/>
      <c r="H117" s="58"/>
    </row>
    <row r="118" spans="2:8" s="47" customFormat="1">
      <c r="B118" s="54"/>
      <c r="H118" s="58"/>
    </row>
    <row r="119" spans="2:8" s="47" customFormat="1">
      <c r="B119" s="54"/>
      <c r="H119" s="58"/>
    </row>
    <row r="120" spans="2:8" s="47" customFormat="1">
      <c r="B120" s="54"/>
      <c r="H120" s="58"/>
    </row>
    <row r="121" spans="2:8" s="47" customFormat="1">
      <c r="B121" s="54"/>
      <c r="H121" s="58"/>
    </row>
    <row r="122" spans="2:8" s="47" customFormat="1">
      <c r="B122" s="54"/>
      <c r="H122" s="58"/>
    </row>
    <row r="123" spans="2:8" s="47" customFormat="1">
      <c r="B123" s="54"/>
      <c r="H123" s="58"/>
    </row>
    <row r="124" spans="2:8" s="47" customFormat="1">
      <c r="B124" s="54"/>
      <c r="H124" s="58"/>
    </row>
  </sheetData>
  <mergeCells count="5">
    <mergeCell ref="B25:F25"/>
    <mergeCell ref="B27:F27"/>
    <mergeCell ref="B29:F29"/>
    <mergeCell ref="C33:E33"/>
    <mergeCell ref="C34:E34"/>
  </mergeCells>
  <pageMargins left="0.7" right="0.7" top="0.75" bottom="0.75" header="0.3" footer="0.3"/>
  <pageSetup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W353"/>
  <sheetViews>
    <sheetView zoomScale="90" zoomScaleNormal="90" workbookViewId="0">
      <selection activeCell="R24" sqref="R24"/>
    </sheetView>
  </sheetViews>
  <sheetFormatPr defaultColWidth="9.140625" defaultRowHeight="15"/>
  <cols>
    <col min="1" max="1" width="14.7109375" style="58" customWidth="1"/>
    <col min="2" max="2" width="16" style="58" customWidth="1"/>
    <col min="3" max="3" width="12.85546875" style="58" customWidth="1"/>
    <col min="4" max="4" width="8.28515625" style="47" bestFit="1" customWidth="1"/>
    <col min="5" max="5" width="9.140625" style="47"/>
    <col min="6" max="7" width="11.7109375" style="47" customWidth="1"/>
    <col min="8" max="14" width="9.140625" style="47"/>
    <col min="15" max="15" width="11.42578125" style="47" bestFit="1" customWidth="1"/>
    <col min="16" max="16384" width="9.140625" style="47"/>
  </cols>
  <sheetData>
    <row r="1" spans="1:10" ht="15.75">
      <c r="B1" s="474" t="s">
        <v>319</v>
      </c>
      <c r="F1" s="67" t="s">
        <v>314</v>
      </c>
    </row>
    <row r="2" spans="1:10">
      <c r="A2" s="67" t="s">
        <v>343</v>
      </c>
      <c r="J2" s="58"/>
    </row>
    <row r="3" spans="1:10">
      <c r="F3" s="54"/>
      <c r="G3" s="58" t="s">
        <v>315</v>
      </c>
      <c r="H3" s="58" t="s">
        <v>317</v>
      </c>
      <c r="J3" s="58"/>
    </row>
    <row r="4" spans="1:10">
      <c r="B4" s="58" t="s">
        <v>315</v>
      </c>
      <c r="C4" s="58" t="s">
        <v>317</v>
      </c>
      <c r="F4" s="55" t="s">
        <v>387</v>
      </c>
      <c r="G4" s="55"/>
      <c r="H4" s="472" t="str">
        <f>F4</f>
        <v>cycle</v>
      </c>
      <c r="I4" s="47" t="s">
        <v>388</v>
      </c>
      <c r="J4" s="58"/>
    </row>
    <row r="5" spans="1:10">
      <c r="A5" s="55">
        <v>14</v>
      </c>
      <c r="B5" s="55"/>
      <c r="C5" s="472">
        <f>A5</f>
        <v>14</v>
      </c>
      <c r="F5" s="55" t="s">
        <v>386</v>
      </c>
      <c r="G5" s="55"/>
      <c r="J5" s="58"/>
    </row>
    <row r="6" spans="1:10">
      <c r="A6" s="55" t="s">
        <v>316</v>
      </c>
      <c r="B6" s="55"/>
      <c r="F6" s="55">
        <v>200</v>
      </c>
      <c r="G6" s="55"/>
      <c r="J6" s="58"/>
    </row>
    <row r="7" spans="1:10">
      <c r="A7" s="206"/>
      <c r="B7" s="206"/>
      <c r="C7" s="206"/>
      <c r="D7" s="205"/>
      <c r="E7" s="205"/>
      <c r="F7" s="205"/>
      <c r="G7" s="205"/>
      <c r="H7" s="205"/>
      <c r="I7" s="205"/>
      <c r="J7" s="206"/>
    </row>
    <row r="8" spans="1:10">
      <c r="A8" s="67" t="s">
        <v>318</v>
      </c>
      <c r="D8" s="58"/>
      <c r="F8" s="54"/>
      <c r="J8" s="58"/>
    </row>
    <row r="9" spans="1:10">
      <c r="D9" s="58"/>
      <c r="F9" s="54"/>
      <c r="J9" s="58"/>
    </row>
    <row r="10" spans="1:10">
      <c r="C10" s="58" t="s">
        <v>317</v>
      </c>
      <c r="F10" s="54"/>
      <c r="J10" s="58"/>
    </row>
    <row r="11" spans="1:10">
      <c r="A11" s="475"/>
      <c r="C11" s="473">
        <f>DB!M2</f>
        <v>6968</v>
      </c>
      <c r="F11" s="54"/>
      <c r="J11" s="58"/>
    </row>
    <row r="12" spans="1:10">
      <c r="F12" s="54"/>
      <c r="J12" s="58"/>
    </row>
    <row r="13" spans="1:10">
      <c r="F13" s="54"/>
      <c r="J13" s="58"/>
    </row>
    <row r="14" spans="1:10">
      <c r="D14" s="58"/>
      <c r="F14" s="54"/>
      <c r="J14" s="58"/>
    </row>
    <row r="15" spans="1:10">
      <c r="A15" s="55">
        <v>50</v>
      </c>
      <c r="F15" s="54"/>
      <c r="J15" s="58"/>
    </row>
    <row r="16" spans="1:10">
      <c r="A16" s="55">
        <v>20</v>
      </c>
      <c r="F16" s="54"/>
      <c r="J16" s="58"/>
    </row>
    <row r="17" spans="1:14">
      <c r="A17" s="56">
        <v>10</v>
      </c>
      <c r="F17" s="54"/>
      <c r="J17" s="58"/>
    </row>
    <row r="18" spans="1:14">
      <c r="A18" s="55"/>
      <c r="B18" s="472">
        <f>A15-A17</f>
        <v>40</v>
      </c>
      <c r="F18" s="54"/>
      <c r="J18" s="58"/>
    </row>
    <row r="19" spans="1:14">
      <c r="F19" s="54"/>
      <c r="J19" s="58"/>
    </row>
    <row r="20" spans="1:14">
      <c r="D20" s="58"/>
      <c r="F20" s="54"/>
      <c r="J20" s="58"/>
    </row>
    <row r="21" spans="1:14">
      <c r="D21" s="58"/>
      <c r="F21" s="54"/>
      <c r="J21" s="58"/>
    </row>
    <row r="24" spans="1:14">
      <c r="D24" s="54"/>
      <c r="H24" s="58"/>
      <c r="N24" s="64"/>
    </row>
    <row r="25" spans="1:14">
      <c r="A25" s="55">
        <v>2</v>
      </c>
      <c r="D25" s="54"/>
      <c r="H25" s="58"/>
      <c r="N25" s="64"/>
    </row>
    <row r="26" spans="1:14">
      <c r="A26" s="56">
        <v>4</v>
      </c>
      <c r="D26" s="54"/>
      <c r="H26" s="58"/>
      <c r="N26" s="64"/>
    </row>
    <row r="27" spans="1:14">
      <c r="A27" s="55"/>
      <c r="B27" s="407">
        <f>A25+A26</f>
        <v>6</v>
      </c>
      <c r="D27" s="54"/>
      <c r="H27" s="58"/>
    </row>
    <row r="36" spans="2:14" s="47" customFormat="1">
      <c r="B36" s="58"/>
      <c r="C36" s="58"/>
      <c r="D36" s="54"/>
      <c r="E36" s="48"/>
    </row>
    <row r="37" spans="2:14" s="47" customFormat="1">
      <c r="B37" s="58"/>
      <c r="C37" s="58"/>
      <c r="D37" s="54"/>
    </row>
    <row r="38" spans="2:14" s="47" customFormat="1">
      <c r="B38" s="592">
        <v>20</v>
      </c>
      <c r="C38" s="58"/>
      <c r="D38" s="54"/>
    </row>
    <row r="39" spans="2:14" s="47" customFormat="1">
      <c r="B39" s="593">
        <v>25</v>
      </c>
      <c r="C39" s="58"/>
      <c r="D39" s="54"/>
    </row>
    <row r="40" spans="2:14" s="47" customFormat="1">
      <c r="B40" s="594">
        <v>3</v>
      </c>
      <c r="C40" s="58"/>
      <c r="D40" s="54"/>
    </row>
    <row r="41" spans="2:14" s="47" customFormat="1">
      <c r="B41" s="58"/>
      <c r="C41" s="58"/>
      <c r="D41" s="54"/>
      <c r="J41" s="592">
        <v>31</v>
      </c>
    </row>
    <row r="42" spans="2:14" s="47" customFormat="1">
      <c r="B42" s="58"/>
      <c r="C42" s="58"/>
      <c r="D42" s="58" t="s">
        <v>65</v>
      </c>
      <c r="E42" s="58" t="s">
        <v>66</v>
      </c>
      <c r="F42" s="58" t="s">
        <v>67</v>
      </c>
      <c r="J42" s="593">
        <v>22</v>
      </c>
      <c r="L42" s="58" t="s">
        <v>65</v>
      </c>
      <c r="M42" s="58" t="s">
        <v>66</v>
      </c>
      <c r="N42" s="58" t="s">
        <v>67</v>
      </c>
    </row>
    <row r="43" spans="2:14" s="47" customFormat="1">
      <c r="B43" s="58"/>
      <c r="C43" s="58"/>
      <c r="D43" s="65"/>
      <c r="E43" s="65"/>
      <c r="F43" s="65"/>
      <c r="J43" s="594">
        <v>100</v>
      </c>
      <c r="L43" s="65"/>
      <c r="M43" s="65"/>
      <c r="N43" s="65"/>
    </row>
    <row r="45" spans="2:14" s="47" customFormat="1">
      <c r="B45" s="58"/>
      <c r="C45" s="58"/>
      <c r="D45" s="54"/>
    </row>
    <row r="46" spans="2:14" s="47" customFormat="1">
      <c r="B46" s="58"/>
      <c r="C46" s="58"/>
      <c r="D46" s="54"/>
    </row>
    <row r="47" spans="2:14" s="47" customFormat="1">
      <c r="B47" s="58"/>
      <c r="C47" s="58"/>
      <c r="D47" s="54"/>
    </row>
    <row r="48" spans="2:14" s="47" customFormat="1">
      <c r="B48" s="55">
        <v>22</v>
      </c>
      <c r="C48" s="58"/>
      <c r="D48" s="54"/>
    </row>
    <row r="49" spans="1:5">
      <c r="B49" s="55">
        <v>33</v>
      </c>
      <c r="D49" s="54"/>
    </row>
    <row r="50" spans="1:5">
      <c r="B50" s="56">
        <v>10</v>
      </c>
      <c r="D50" s="54"/>
    </row>
    <row r="51" spans="1:5">
      <c r="B51" s="55"/>
      <c r="C51" s="407">
        <f>SUM(B48:B50)</f>
        <v>65</v>
      </c>
      <c r="D51" s="54"/>
    </row>
    <row r="52" spans="1:5" ht="27" customHeight="1">
      <c r="D52" s="54"/>
      <c r="E52" s="48"/>
    </row>
    <row r="53" spans="1:5">
      <c r="D53" s="54"/>
    </row>
    <row r="54" spans="1:5">
      <c r="D54" s="54"/>
    </row>
    <row r="55" spans="1:5">
      <c r="D55" s="54"/>
    </row>
    <row r="56" spans="1:5">
      <c r="D56" s="54"/>
    </row>
    <row r="57" spans="1:5">
      <c r="B57" s="55">
        <v>33</v>
      </c>
      <c r="D57" s="54"/>
    </row>
    <row r="58" spans="1:5">
      <c r="B58" s="55">
        <v>11</v>
      </c>
      <c r="D58" s="54"/>
    </row>
    <row r="59" spans="1:5">
      <c r="B59" s="56">
        <v>22</v>
      </c>
      <c r="D59" s="54"/>
    </row>
    <row r="60" spans="1:5">
      <c r="A60" s="58" t="s">
        <v>65</v>
      </c>
      <c r="B60" s="55"/>
      <c r="C60" s="407">
        <f>AVERAGE(B57:B59)</f>
        <v>22</v>
      </c>
      <c r="D60" s="54"/>
    </row>
    <row r="61" spans="1:5">
      <c r="D61" s="54"/>
    </row>
    <row r="62" spans="1:5">
      <c r="D62" s="54"/>
    </row>
    <row r="63" spans="1:5">
      <c r="D63" s="54"/>
    </row>
    <row r="64" spans="1:5">
      <c r="B64" s="55">
        <v>33</v>
      </c>
      <c r="D64" s="54"/>
    </row>
    <row r="65" spans="1:6">
      <c r="B65" s="55">
        <v>11</v>
      </c>
      <c r="D65" s="54"/>
    </row>
    <row r="66" spans="1:6">
      <c r="B66" s="56">
        <v>22</v>
      </c>
      <c r="D66" s="54"/>
    </row>
    <row r="67" spans="1:6">
      <c r="A67" s="58" t="s">
        <v>66</v>
      </c>
      <c r="B67" s="55"/>
      <c r="C67" s="407">
        <f>COUNT(B64:B66)</f>
        <v>3</v>
      </c>
      <c r="D67" s="54"/>
    </row>
    <row r="68" spans="1:6">
      <c r="D68" s="54"/>
    </row>
    <row r="69" spans="1:6">
      <c r="D69" s="54"/>
    </row>
    <row r="70" spans="1:6">
      <c r="D70" s="54"/>
    </row>
    <row r="71" spans="1:6">
      <c r="D71" s="54"/>
    </row>
    <row r="72" spans="1:6">
      <c r="D72" s="54"/>
    </row>
    <row r="73" spans="1:6">
      <c r="D73" s="54"/>
    </row>
    <row r="74" spans="1:6">
      <c r="B74" s="55">
        <v>5</v>
      </c>
      <c r="D74" s="55">
        <v>14</v>
      </c>
      <c r="F74" s="55">
        <v>20</v>
      </c>
    </row>
    <row r="75" spans="1:6">
      <c r="B75" s="55">
        <v>6</v>
      </c>
      <c r="D75" s="55">
        <v>10</v>
      </c>
      <c r="F75" s="55">
        <v>40</v>
      </c>
    </row>
    <row r="76" spans="1:6">
      <c r="B76" s="56">
        <v>8</v>
      </c>
      <c r="D76" s="56">
        <v>100</v>
      </c>
      <c r="F76" s="56">
        <v>60</v>
      </c>
    </row>
    <row r="77" spans="1:6">
      <c r="B77" s="55"/>
      <c r="D77" s="55"/>
      <c r="F77" s="55"/>
    </row>
    <row r="78" spans="1:6">
      <c r="D78" s="54"/>
    </row>
    <row r="79" spans="1:6">
      <c r="D79" s="54"/>
    </row>
    <row r="80" spans="1:6">
      <c r="D80" s="54"/>
    </row>
    <row r="81" spans="1:4">
      <c r="D81" s="54"/>
    </row>
    <row r="82" spans="1:4">
      <c r="D82" s="54"/>
    </row>
    <row r="83" spans="1:4">
      <c r="D83" s="54"/>
    </row>
    <row r="84" spans="1:4">
      <c r="B84" s="57"/>
      <c r="C84" s="407">
        <f>2+8</f>
        <v>10</v>
      </c>
      <c r="D84" s="54"/>
    </row>
    <row r="85" spans="1:4">
      <c r="D85" s="54"/>
    </row>
    <row r="86" spans="1:4">
      <c r="D86" s="54"/>
    </row>
    <row r="87" spans="1:4">
      <c r="D87" s="54"/>
    </row>
    <row r="88" spans="1:4">
      <c r="D88" s="54"/>
    </row>
    <row r="89" spans="1:4">
      <c r="D89" s="54"/>
    </row>
    <row r="90" spans="1:4">
      <c r="B90" s="57"/>
      <c r="C90" s="578">
        <f>386*18</f>
        <v>6948</v>
      </c>
      <c r="D90" s="54"/>
    </row>
    <row r="91" spans="1:4">
      <c r="D91" s="54"/>
    </row>
    <row r="92" spans="1:4">
      <c r="D92" s="54"/>
    </row>
    <row r="93" spans="1:4">
      <c r="D93" s="54"/>
    </row>
    <row r="94" spans="1:4">
      <c r="D94" s="54"/>
    </row>
    <row r="95" spans="1:4">
      <c r="D95" s="54"/>
    </row>
    <row r="96" spans="1:4">
      <c r="A96" s="55">
        <v>10</v>
      </c>
      <c r="D96" s="54"/>
    </row>
    <row r="97" spans="1:4">
      <c r="A97" s="56">
        <v>2</v>
      </c>
      <c r="D97" s="54"/>
    </row>
    <row r="98" spans="1:4">
      <c r="A98" s="55"/>
      <c r="B98" s="407">
        <f>A96*A97</f>
        <v>20</v>
      </c>
      <c r="D98" s="54"/>
    </row>
    <row r="99" spans="1:4">
      <c r="D99" s="54"/>
    </row>
    <row r="100" spans="1:4">
      <c r="D100" s="54"/>
    </row>
    <row r="101" spans="1:4">
      <c r="D101" s="54"/>
    </row>
    <row r="102" spans="1:4">
      <c r="D102" s="54"/>
    </row>
    <row r="103" spans="1:4">
      <c r="D103" s="54"/>
    </row>
    <row r="104" spans="1:4">
      <c r="B104" s="57"/>
      <c r="C104" s="407">
        <f>90/2</f>
        <v>45</v>
      </c>
      <c r="D104" s="54"/>
    </row>
    <row r="105" spans="1:4">
      <c r="D105" s="54"/>
    </row>
    <row r="106" spans="1:4">
      <c r="D106" s="54"/>
    </row>
    <row r="107" spans="1:4">
      <c r="D107" s="54"/>
    </row>
    <row r="108" spans="1:4">
      <c r="D108" s="54"/>
    </row>
    <row r="109" spans="1:4">
      <c r="D109" s="54"/>
    </row>
    <row r="110" spans="1:4">
      <c r="D110" s="54"/>
    </row>
    <row r="111" spans="1:4">
      <c r="A111" s="55">
        <v>6</v>
      </c>
      <c r="D111" s="54"/>
    </row>
    <row r="112" spans="1:4">
      <c r="A112" s="56">
        <v>2</v>
      </c>
      <c r="D112" s="54"/>
    </row>
    <row r="113" spans="1:4">
      <c r="A113" s="55"/>
      <c r="B113" s="407">
        <f>A111-A112</f>
        <v>4</v>
      </c>
      <c r="D113" s="54"/>
    </row>
    <row r="114" spans="1:4">
      <c r="D114" s="54"/>
    </row>
    <row r="115" spans="1:4">
      <c r="D115" s="54"/>
    </row>
    <row r="116" spans="1:4">
      <c r="D116" s="54"/>
    </row>
    <row r="117" spans="1:4">
      <c r="D117" s="54"/>
    </row>
    <row r="118" spans="1:4">
      <c r="D118" s="54"/>
    </row>
    <row r="119" spans="1:4">
      <c r="B119" s="55">
        <v>55</v>
      </c>
      <c r="D119" s="54"/>
    </row>
    <row r="120" spans="1:4">
      <c r="B120" s="55">
        <v>100</v>
      </c>
      <c r="D120" s="54"/>
    </row>
    <row r="121" spans="1:4">
      <c r="B121" s="56">
        <v>300</v>
      </c>
      <c r="D121" s="54"/>
    </row>
    <row r="122" spans="1:4">
      <c r="B122" s="55"/>
      <c r="C122" s="407">
        <f>SUM(B119:B121)</f>
        <v>455</v>
      </c>
      <c r="D122" s="54"/>
    </row>
    <row r="123" spans="1:4">
      <c r="D123" s="54"/>
    </row>
    <row r="124" spans="1:4">
      <c r="D124" s="54"/>
    </row>
    <row r="125" spans="1:4">
      <c r="D125" s="54"/>
    </row>
    <row r="126" spans="1:4">
      <c r="D126" s="54"/>
    </row>
    <row r="127" spans="1:4">
      <c r="D127" s="54"/>
    </row>
    <row r="128" spans="1:4">
      <c r="A128" s="55">
        <v>4</v>
      </c>
      <c r="B128" s="55">
        <v>3</v>
      </c>
      <c r="C128" s="55">
        <v>2</v>
      </c>
      <c r="D128" s="54"/>
    </row>
    <row r="129" spans="1:7">
      <c r="A129" s="55">
        <v>8</v>
      </c>
      <c r="B129" s="55">
        <v>3</v>
      </c>
      <c r="C129" s="55">
        <v>2</v>
      </c>
      <c r="D129" s="54"/>
    </row>
    <row r="130" spans="1:7">
      <c r="A130" s="56">
        <v>16</v>
      </c>
      <c r="B130" s="56">
        <v>3</v>
      </c>
      <c r="C130" s="56">
        <v>1</v>
      </c>
      <c r="D130" s="54"/>
    </row>
    <row r="131" spans="1:7">
      <c r="D131" s="54"/>
    </row>
    <row r="132" spans="1:7">
      <c r="D132" s="54"/>
    </row>
    <row r="133" spans="1:7">
      <c r="D133" s="54"/>
    </row>
    <row r="134" spans="1:7">
      <c r="D134" s="54"/>
      <c r="E134" s="54" t="s">
        <v>68</v>
      </c>
      <c r="F134" s="57"/>
      <c r="G134" s="408">
        <f>SUM(A131:C131)</f>
        <v>0</v>
      </c>
    </row>
    <row r="135" spans="1:7">
      <c r="D135" s="54"/>
      <c r="E135" s="54"/>
    </row>
    <row r="136" spans="1:7">
      <c r="D136" s="54"/>
    </row>
    <row r="137" spans="1:7">
      <c r="D137" s="54"/>
    </row>
    <row r="138" spans="1:7">
      <c r="B138" s="465" t="s">
        <v>310</v>
      </c>
      <c r="C138" s="465"/>
      <c r="D138" s="408"/>
    </row>
    <row r="139" spans="1:7">
      <c r="A139" s="55" t="s">
        <v>25</v>
      </c>
      <c r="B139" s="55"/>
      <c r="C139" s="47"/>
    </row>
    <row r="140" spans="1:7">
      <c r="A140" s="55">
        <v>35</v>
      </c>
      <c r="B140" s="55"/>
      <c r="C140" s="47"/>
    </row>
    <row r="141" spans="1:7">
      <c r="A141" s="66">
        <v>1000</v>
      </c>
      <c r="B141" s="55"/>
      <c r="D141" s="54"/>
    </row>
    <row r="142" spans="1:7">
      <c r="D142" s="54"/>
    </row>
    <row r="143" spans="1:7">
      <c r="D143" s="54"/>
    </row>
    <row r="144" spans="1:7">
      <c r="D144" s="54"/>
    </row>
    <row r="145" spans="1:8">
      <c r="D145" s="54"/>
    </row>
    <row r="146" spans="1:8">
      <c r="D146" s="54"/>
    </row>
    <row r="147" spans="1:8">
      <c r="D147" s="54"/>
    </row>
    <row r="148" spans="1:8">
      <c r="D148" s="54"/>
    </row>
    <row r="149" spans="1:8">
      <c r="D149" s="54"/>
    </row>
    <row r="150" spans="1:8">
      <c r="B150" s="57"/>
    </row>
    <row r="152" spans="1:8">
      <c r="B152" s="502">
        <f>10+2+2+2</f>
        <v>16</v>
      </c>
    </row>
    <row r="157" spans="1:8" ht="18.75">
      <c r="A157" s="47"/>
      <c r="B157" s="47"/>
      <c r="C157" s="596" t="s">
        <v>390</v>
      </c>
    </row>
    <row r="158" spans="1:8">
      <c r="A158" s="47"/>
      <c r="B158" s="47"/>
      <c r="C158" s="47"/>
    </row>
    <row r="159" spans="1:8">
      <c r="A159" s="47"/>
      <c r="B159" s="47"/>
      <c r="C159" s="47"/>
    </row>
    <row r="160" spans="1:8">
      <c r="A160" s="47"/>
      <c r="B160" s="67" t="s">
        <v>69</v>
      </c>
      <c r="C160" s="146"/>
      <c r="D160" s="54"/>
      <c r="H160" s="58"/>
    </row>
    <row r="161" spans="1:8">
      <c r="D161" s="54"/>
      <c r="H161" s="58"/>
    </row>
    <row r="162" spans="1:8">
      <c r="A162" s="636" t="s">
        <v>70</v>
      </c>
      <c r="B162" s="637"/>
      <c r="C162" s="57"/>
      <c r="D162" s="54"/>
    </row>
    <row r="163" spans="1:8">
      <c r="D163" s="54"/>
    </row>
    <row r="164" spans="1:8">
      <c r="D164" s="54"/>
    </row>
    <row r="165" spans="1:8">
      <c r="A165" s="47"/>
      <c r="D165" s="54"/>
    </row>
    <row r="166" spans="1:8">
      <c r="D166" s="54"/>
    </row>
    <row r="167" spans="1:8">
      <c r="D167" s="54"/>
    </row>
    <row r="168" spans="1:8">
      <c r="A168" s="47"/>
      <c r="B168" s="68"/>
      <c r="D168" s="54"/>
      <c r="H168" s="58"/>
    </row>
    <row r="169" spans="1:8">
      <c r="D169" s="54"/>
      <c r="H169" s="58"/>
    </row>
    <row r="170" spans="1:8">
      <c r="D170" s="54"/>
    </row>
    <row r="171" spans="1:8">
      <c r="D171" s="54"/>
    </row>
    <row r="172" spans="1:8">
      <c r="D172" s="54"/>
    </row>
    <row r="173" spans="1:8">
      <c r="D173" s="54"/>
    </row>
    <row r="174" spans="1:8">
      <c r="D174" s="54"/>
    </row>
    <row r="175" spans="1:8">
      <c r="D175" s="54" t="s">
        <v>71</v>
      </c>
    </row>
    <row r="176" spans="1:8">
      <c r="B176" s="65"/>
      <c r="D176" s="54"/>
    </row>
    <row r="177" spans="1:15">
      <c r="D177" s="54"/>
    </row>
    <row r="178" spans="1:15">
      <c r="B178" s="409" t="s">
        <v>256</v>
      </c>
      <c r="D178" s="54"/>
    </row>
    <row r="179" spans="1:15">
      <c r="D179" s="54"/>
    </row>
    <row r="180" spans="1:15">
      <c r="D180" s="54"/>
    </row>
    <row r="181" spans="1:15" ht="18.75">
      <c r="B181" s="488" t="s">
        <v>292</v>
      </c>
      <c r="D181" s="54"/>
    </row>
    <row r="182" spans="1:15">
      <c r="D182" s="54"/>
    </row>
    <row r="183" spans="1:15" ht="15" customHeight="1">
      <c r="A183" s="67" t="s">
        <v>389</v>
      </c>
      <c r="D183" s="54"/>
      <c r="F183" s="67" t="s">
        <v>339</v>
      </c>
    </row>
    <row r="184" spans="1:15" ht="15" customHeight="1">
      <c r="K184" s="638"/>
      <c r="L184" s="638"/>
      <c r="M184" s="638"/>
    </row>
    <row r="185" spans="1:15" ht="15.75" customHeight="1">
      <c r="A185" s="483">
        <v>1</v>
      </c>
      <c r="B185" s="483">
        <v>4</v>
      </c>
      <c r="C185" s="483">
        <v>6</v>
      </c>
      <c r="D185" s="483">
        <v>7</v>
      </c>
      <c r="E185" s="483">
        <v>3</v>
      </c>
      <c r="F185" s="483">
        <v>4</v>
      </c>
      <c r="G185" s="483">
        <v>6</v>
      </c>
      <c r="H185" s="483">
        <v>6</v>
      </c>
      <c r="O185" s="159"/>
    </row>
    <row r="186" spans="1:15">
      <c r="A186" s="483">
        <v>8</v>
      </c>
      <c r="B186" s="483">
        <v>8</v>
      </c>
      <c r="C186" s="483">
        <v>6</v>
      </c>
      <c r="D186" s="483">
        <v>3</v>
      </c>
      <c r="E186" s="483">
        <v>8</v>
      </c>
      <c r="F186" s="483">
        <v>1</v>
      </c>
      <c r="G186" s="483">
        <v>9</v>
      </c>
      <c r="H186" s="483">
        <v>9</v>
      </c>
    </row>
    <row r="187" spans="1:15">
      <c r="A187" s="483">
        <v>7</v>
      </c>
      <c r="B187" s="483">
        <v>6</v>
      </c>
      <c r="C187" s="483">
        <v>6</v>
      </c>
      <c r="D187" s="483">
        <v>7</v>
      </c>
      <c r="E187" s="483">
        <v>4</v>
      </c>
      <c r="F187" s="483">
        <v>8</v>
      </c>
      <c r="G187" s="483">
        <v>9</v>
      </c>
      <c r="H187" s="483">
        <v>7</v>
      </c>
    </row>
    <row r="188" spans="1:15" ht="15.75" thickBot="1">
      <c r="A188" s="484">
        <v>3</v>
      </c>
      <c r="B188" s="484">
        <v>2</v>
      </c>
      <c r="C188" s="484">
        <v>2</v>
      </c>
      <c r="D188" s="484">
        <v>1</v>
      </c>
      <c r="E188" s="484">
        <v>5</v>
      </c>
      <c r="F188" s="484">
        <v>2</v>
      </c>
      <c r="G188" s="484">
        <v>2</v>
      </c>
      <c r="H188" s="484">
        <v>4</v>
      </c>
    </row>
    <row r="189" spans="1:15">
      <c r="A189" s="115">
        <f>SUM(A185:A188)</f>
        <v>19</v>
      </c>
      <c r="B189" s="119"/>
      <c r="C189" s="115"/>
      <c r="D189" s="115"/>
      <c r="E189" s="115"/>
      <c r="F189" s="115"/>
      <c r="G189" s="115"/>
      <c r="H189" s="115"/>
      <c r="I189" s="487">
        <f>SUM(A189:H189)</f>
        <v>19</v>
      </c>
      <c r="K189" s="47" t="s">
        <v>326</v>
      </c>
    </row>
    <row r="190" spans="1:15">
      <c r="A190" s="47"/>
      <c r="B190" s="47"/>
      <c r="C190" s="47"/>
    </row>
    <row r="191" spans="1:15">
      <c r="D191" s="54"/>
    </row>
    <row r="192" spans="1:15">
      <c r="D192" s="54"/>
    </row>
    <row r="193" spans="1:15">
      <c r="D193" s="54"/>
    </row>
    <row r="194" spans="1:15">
      <c r="A194" s="58" t="s">
        <v>167</v>
      </c>
      <c r="B194" s="67" t="s">
        <v>327</v>
      </c>
      <c r="C194" s="294"/>
    </row>
    <row r="195" spans="1:15">
      <c r="C195" s="54"/>
    </row>
    <row r="196" spans="1:15">
      <c r="A196" s="485">
        <f t="shared" ref="A196:H199" si="0">A185</f>
        <v>1</v>
      </c>
      <c r="B196" s="485">
        <f t="shared" si="0"/>
        <v>4</v>
      </c>
      <c r="C196" s="485">
        <f t="shared" si="0"/>
        <v>6</v>
      </c>
      <c r="D196" s="485">
        <f t="shared" si="0"/>
        <v>7</v>
      </c>
      <c r="E196" s="485">
        <f t="shared" si="0"/>
        <v>3</v>
      </c>
      <c r="F196" s="485">
        <f t="shared" si="0"/>
        <v>4</v>
      </c>
      <c r="G196" s="485">
        <f t="shared" si="0"/>
        <v>6</v>
      </c>
      <c r="H196" s="485">
        <f t="shared" si="0"/>
        <v>6</v>
      </c>
    </row>
    <row r="197" spans="1:15">
      <c r="A197" s="485">
        <f t="shared" si="0"/>
        <v>8</v>
      </c>
      <c r="B197" s="485">
        <f t="shared" si="0"/>
        <v>8</v>
      </c>
      <c r="C197" s="485">
        <f t="shared" si="0"/>
        <v>6</v>
      </c>
      <c r="D197" s="485">
        <f t="shared" si="0"/>
        <v>3</v>
      </c>
      <c r="E197" s="485">
        <f t="shared" si="0"/>
        <v>8</v>
      </c>
      <c r="F197" s="485">
        <f t="shared" si="0"/>
        <v>1</v>
      </c>
      <c r="G197" s="485">
        <f t="shared" si="0"/>
        <v>9</v>
      </c>
      <c r="H197" s="485">
        <f t="shared" si="0"/>
        <v>9</v>
      </c>
    </row>
    <row r="198" spans="1:15" ht="15" customHeight="1">
      <c r="A198" s="485">
        <f t="shared" si="0"/>
        <v>7</v>
      </c>
      <c r="B198" s="485">
        <f t="shared" si="0"/>
        <v>6</v>
      </c>
      <c r="C198" s="485">
        <f t="shared" si="0"/>
        <v>6</v>
      </c>
      <c r="D198" s="485">
        <f t="shared" si="0"/>
        <v>7</v>
      </c>
      <c r="E198" s="485">
        <f t="shared" si="0"/>
        <v>4</v>
      </c>
      <c r="F198" s="485">
        <f t="shared" si="0"/>
        <v>8</v>
      </c>
      <c r="G198" s="485">
        <f t="shared" si="0"/>
        <v>9</v>
      </c>
      <c r="H198" s="485">
        <f t="shared" si="0"/>
        <v>7</v>
      </c>
    </row>
    <row r="199" spans="1:15" ht="15.75" thickBot="1">
      <c r="A199" s="486">
        <f t="shared" si="0"/>
        <v>3</v>
      </c>
      <c r="B199" s="486">
        <f t="shared" si="0"/>
        <v>2</v>
      </c>
      <c r="C199" s="486">
        <f t="shared" si="0"/>
        <v>2</v>
      </c>
      <c r="D199" s="486">
        <f t="shared" si="0"/>
        <v>1</v>
      </c>
      <c r="E199" s="486">
        <f t="shared" si="0"/>
        <v>5</v>
      </c>
      <c r="F199" s="486">
        <f t="shared" si="0"/>
        <v>2</v>
      </c>
      <c r="G199" s="486">
        <f t="shared" si="0"/>
        <v>2</v>
      </c>
      <c r="H199" s="486">
        <f t="shared" si="0"/>
        <v>4</v>
      </c>
    </row>
    <row r="200" spans="1:15">
      <c r="A200" s="115"/>
      <c r="B200" s="115"/>
      <c r="C200" s="115"/>
      <c r="D200" s="115"/>
      <c r="E200" s="115"/>
      <c r="F200" s="115"/>
      <c r="G200" s="115"/>
      <c r="H200" s="115"/>
      <c r="I200" s="487"/>
      <c r="K200" s="47" t="s">
        <v>325</v>
      </c>
      <c r="M200" s="373" t="s">
        <v>328</v>
      </c>
    </row>
    <row r="201" spans="1:15">
      <c r="A201" s="47"/>
      <c r="B201" s="47"/>
      <c r="C201" s="47"/>
      <c r="M201" s="635" t="s">
        <v>329</v>
      </c>
      <c r="N201" s="635"/>
      <c r="O201" s="635"/>
    </row>
    <row r="202" spans="1:15">
      <c r="A202" s="47"/>
      <c r="B202" s="47"/>
      <c r="C202" s="47"/>
    </row>
    <row r="203" spans="1:15" s="205" customFormat="1">
      <c r="B203" s="204"/>
      <c r="H203" s="206"/>
    </row>
    <row r="204" spans="1:15">
      <c r="A204" s="47"/>
      <c r="H204" s="58"/>
    </row>
    <row r="205" spans="1:15">
      <c r="B205" s="476" t="s">
        <v>342</v>
      </c>
      <c r="H205" s="58"/>
    </row>
    <row r="206" spans="1:15">
      <c r="A206" s="47"/>
      <c r="C206" s="47"/>
      <c r="H206" s="58"/>
    </row>
    <row r="207" spans="1:15">
      <c r="A207" s="47"/>
      <c r="B207" s="54"/>
      <c r="C207" s="47"/>
      <c r="H207" s="58"/>
    </row>
    <row r="208" spans="1:15" ht="15.75" thickBot="1">
      <c r="A208" s="47"/>
      <c r="B208" s="120" t="s">
        <v>168</v>
      </c>
      <c r="C208" s="134" t="s">
        <v>96</v>
      </c>
      <c r="D208" s="134" t="s">
        <v>97</v>
      </c>
      <c r="E208" s="115"/>
      <c r="F208" s="120" t="s">
        <v>98</v>
      </c>
      <c r="G208" s="115"/>
      <c r="H208" s="58"/>
    </row>
    <row r="209" spans="1:15" ht="15.75" thickBot="1">
      <c r="A209" s="47"/>
      <c r="B209" s="145">
        <f ca="1">TODAY()</f>
        <v>45710</v>
      </c>
      <c r="C209" s="144"/>
      <c r="D209" s="141"/>
      <c r="E209" s="142"/>
      <c r="F209" s="141"/>
      <c r="G209" s="118"/>
    </row>
    <row r="210" spans="1:15">
      <c r="A210" s="47"/>
      <c r="B210" s="54"/>
      <c r="C210" s="143" t="s">
        <v>173</v>
      </c>
      <c r="D210" s="143" t="s">
        <v>174</v>
      </c>
      <c r="F210" s="143" t="s">
        <v>175</v>
      </c>
      <c r="H210" s="58"/>
    </row>
    <row r="211" spans="1:15">
      <c r="A211" s="47"/>
      <c r="B211" s="54"/>
      <c r="C211" s="47"/>
      <c r="H211" s="58"/>
    </row>
    <row r="212" spans="1:15">
      <c r="A212" s="47"/>
      <c r="B212" s="54"/>
      <c r="C212" s="47"/>
      <c r="H212" s="58"/>
    </row>
    <row r="213" spans="1:15">
      <c r="A213" s="47"/>
      <c r="B213" s="47"/>
      <c r="C213" s="54"/>
      <c r="H213" s="58"/>
    </row>
    <row r="214" spans="1:15">
      <c r="A214" s="47"/>
      <c r="B214" s="410"/>
      <c r="C214" s="411"/>
      <c r="D214" s="411"/>
      <c r="E214" s="410"/>
      <c r="F214" s="410"/>
      <c r="G214" s="410"/>
      <c r="H214" s="58"/>
    </row>
    <row r="215" spans="1:15">
      <c r="A215" s="47"/>
      <c r="B215" s="412"/>
      <c r="C215" s="143"/>
      <c r="D215" s="143"/>
      <c r="E215" s="412"/>
      <c r="F215" s="143"/>
      <c r="G215" s="410"/>
      <c r="H215" s="58"/>
      <c r="O215" s="470"/>
    </row>
    <row r="216" spans="1:15">
      <c r="A216" s="54"/>
      <c r="B216" s="47"/>
      <c r="C216" s="47"/>
      <c r="G216" s="58"/>
    </row>
    <row r="217" spans="1:15">
      <c r="A217" s="54"/>
      <c r="B217" s="47"/>
      <c r="C217" s="47"/>
      <c r="F217" s="58" t="s">
        <v>140</v>
      </c>
      <c r="G217" s="58"/>
      <c r="H217" s="58"/>
      <c r="I217" s="58"/>
    </row>
    <row r="218" spans="1:15">
      <c r="A218" s="54"/>
      <c r="B218" s="47"/>
      <c r="C218" s="47"/>
      <c r="G218" s="210" t="s">
        <v>94</v>
      </c>
      <c r="H218" s="58" t="s">
        <v>341</v>
      </c>
    </row>
    <row r="219" spans="1:15">
      <c r="A219" s="54"/>
      <c r="B219" s="47"/>
      <c r="C219" s="47"/>
      <c r="G219" s="207">
        <f ca="1">TODAY()</f>
        <v>45710</v>
      </c>
      <c r="H219" s="469">
        <f ca="1">DATE(YEAR(TODAY()),12,25)</f>
        <v>46016</v>
      </c>
    </row>
    <row r="220" spans="1:15">
      <c r="A220" s="54"/>
      <c r="B220" s="47"/>
      <c r="C220" s="47"/>
      <c r="G220" s="58"/>
    </row>
    <row r="221" spans="1:15">
      <c r="A221" s="54"/>
      <c r="B221" s="47"/>
      <c r="C221" s="47"/>
      <c r="E221" s="208" t="s">
        <v>139</v>
      </c>
      <c r="F221" s="371"/>
      <c r="G221" s="69"/>
      <c r="I221" s="407">
        <f ca="1">H219-G219</f>
        <v>306</v>
      </c>
      <c r="K221" s="373" t="s">
        <v>338</v>
      </c>
    </row>
    <row r="222" spans="1:15">
      <c r="A222" s="54"/>
      <c r="B222" s="47"/>
      <c r="C222" s="47"/>
      <c r="E222" s="208"/>
      <c r="F222" s="208"/>
      <c r="G222" s="58"/>
      <c r="K222" s="373" t="s">
        <v>337</v>
      </c>
    </row>
    <row r="223" spans="1:15">
      <c r="A223" s="54"/>
      <c r="B223" s="47"/>
      <c r="C223" s="47"/>
      <c r="E223" s="208"/>
      <c r="F223" s="208"/>
      <c r="G223" s="58"/>
    </row>
    <row r="224" spans="1:15">
      <c r="A224" s="54"/>
      <c r="B224" s="47"/>
      <c r="C224" s="47"/>
      <c r="E224" s="208"/>
      <c r="F224" s="208"/>
      <c r="I224" s="477" t="s">
        <v>313</v>
      </c>
    </row>
    <row r="225" spans="1:23">
      <c r="A225" s="54"/>
      <c r="B225" s="47"/>
      <c r="C225" s="47"/>
      <c r="F225" s="209"/>
      <c r="G225" s="69"/>
      <c r="I225" s="639" t="s">
        <v>311</v>
      </c>
      <c r="J225" s="639"/>
      <c r="K225" s="413">
        <f ca="1">TODAY()+7</f>
        <v>45717</v>
      </c>
      <c r="L225" s="372" t="s">
        <v>169</v>
      </c>
      <c r="M225" s="372"/>
      <c r="N225" s="372"/>
    </row>
    <row r="226" spans="1:23">
      <c r="A226" s="54"/>
      <c r="B226" s="47"/>
      <c r="C226" s="47"/>
      <c r="E226" s="208"/>
      <c r="F226" s="208"/>
      <c r="G226" s="58"/>
      <c r="I226" s="373" t="s">
        <v>312</v>
      </c>
      <c r="J226" s="373"/>
      <c r="K226" s="471">
        <f ca="1">G219+7</f>
        <v>45717</v>
      </c>
      <c r="L226" s="373" t="s">
        <v>172</v>
      </c>
      <c r="M226" s="373"/>
      <c r="N226" s="373"/>
    </row>
    <row r="227" spans="1:23">
      <c r="A227" s="54"/>
      <c r="B227" s="47"/>
      <c r="C227" s="47"/>
      <c r="E227" s="208"/>
      <c r="F227" s="208"/>
      <c r="G227" s="58"/>
    </row>
    <row r="228" spans="1:23" s="205" customFormat="1">
      <c r="B228" s="204"/>
      <c r="F228" s="295"/>
      <c r="G228" s="295"/>
      <c r="H228" s="206"/>
    </row>
    <row r="229" spans="1:23">
      <c r="A229" s="47"/>
      <c r="B229" s="54"/>
      <c r="C229" s="47"/>
      <c r="F229" s="208"/>
      <c r="G229" s="58"/>
      <c r="H229" s="58"/>
      <c r="I229" s="58"/>
      <c r="J229" s="58"/>
      <c r="K229" s="58"/>
      <c r="L229" s="58"/>
      <c r="N229" s="58"/>
      <c r="O229" s="58"/>
      <c r="P229" s="58"/>
      <c r="Q229" s="58"/>
      <c r="R229" s="58"/>
    </row>
    <row r="230" spans="1:23">
      <c r="A230" s="47"/>
      <c r="B230" s="54"/>
      <c r="C230" s="47"/>
      <c r="N230" s="583"/>
      <c r="O230" s="583"/>
      <c r="P230" s="584"/>
      <c r="Q230" s="584"/>
      <c r="R230" s="584"/>
    </row>
    <row r="231" spans="1:23" ht="15.75" thickBot="1">
      <c r="A231" s="47"/>
      <c r="B231" s="54"/>
      <c r="C231" s="47"/>
      <c r="F231" s="307"/>
      <c r="G231" s="307"/>
      <c r="H231" s="307"/>
      <c r="I231" s="307"/>
      <c r="J231" s="307"/>
      <c r="K231" s="307"/>
      <c r="L231" s="307"/>
      <c r="M231" s="582"/>
      <c r="N231" s="581"/>
      <c r="O231" s="580"/>
      <c r="P231" s="581" t="s">
        <v>384</v>
      </c>
      <c r="Q231" s="580"/>
      <c r="R231" s="585"/>
    </row>
    <row r="232" spans="1:23">
      <c r="A232" s="47"/>
      <c r="B232" s="54"/>
      <c r="C232" s="47"/>
      <c r="E232" s="307"/>
      <c r="F232" s="414" t="s">
        <v>77</v>
      </c>
      <c r="G232" s="363"/>
      <c r="H232" s="364" t="s">
        <v>225</v>
      </c>
      <c r="I232" s="363"/>
      <c r="J232" s="363"/>
      <c r="K232" s="365"/>
      <c r="L232" s="307"/>
      <c r="M232" s="582"/>
      <c r="N232" s="581" t="s">
        <v>382</v>
      </c>
      <c r="O232" s="579">
        <v>0</v>
      </c>
      <c r="P232" s="580" t="s">
        <v>383</v>
      </c>
      <c r="Q232" s="579">
        <v>5</v>
      </c>
      <c r="R232" s="586"/>
    </row>
    <row r="233" spans="1:23">
      <c r="A233" s="47"/>
      <c r="B233" s="54"/>
      <c r="C233" s="47"/>
      <c r="E233" s="591"/>
      <c r="F233" s="366"/>
      <c r="G233" s="361"/>
      <c r="H233" s="361"/>
      <c r="I233" s="361"/>
      <c r="J233" s="361"/>
      <c r="K233" s="367"/>
      <c r="L233" s="307"/>
      <c r="M233" s="582"/>
      <c r="N233" s="581"/>
      <c r="O233" s="581"/>
      <c r="P233" s="580"/>
      <c r="Q233" s="580"/>
      <c r="R233" s="586"/>
    </row>
    <row r="234" spans="1:23">
      <c r="A234" s="47"/>
      <c r="B234" s="47"/>
      <c r="C234" s="47"/>
      <c r="E234" s="307"/>
      <c r="F234" s="366"/>
      <c r="G234" s="362" t="s">
        <v>226</v>
      </c>
      <c r="H234" s="362" t="s">
        <v>227</v>
      </c>
      <c r="I234" s="362"/>
      <c r="J234" s="362" t="s">
        <v>228</v>
      </c>
      <c r="K234" s="367"/>
      <c r="L234" s="307"/>
      <c r="M234" s="582"/>
      <c r="N234" s="581"/>
      <c r="O234" s="581"/>
      <c r="P234" s="580"/>
      <c r="Q234" s="580"/>
      <c r="R234" s="586"/>
    </row>
    <row r="235" spans="1:23">
      <c r="A235" s="47"/>
      <c r="B235" s="47"/>
      <c r="C235" s="47"/>
      <c r="E235" s="307"/>
      <c r="F235" s="366"/>
      <c r="G235" s="579">
        <v>2</v>
      </c>
      <c r="H235" s="579">
        <v>6</v>
      </c>
      <c r="I235" s="361"/>
      <c r="J235" s="362">
        <f>G235*H235</f>
        <v>12</v>
      </c>
      <c r="K235" s="367"/>
      <c r="L235" s="307"/>
      <c r="M235" s="582"/>
      <c r="N235" s="581"/>
      <c r="O235" s="581" t="s">
        <v>317</v>
      </c>
      <c r="P235" s="65">
        <f>O232+Q232</f>
        <v>5</v>
      </c>
      <c r="Q235" s="580"/>
      <c r="R235" s="586"/>
    </row>
    <row r="236" spans="1:23" ht="15.75" thickBot="1">
      <c r="A236" s="47"/>
      <c r="B236" s="47"/>
      <c r="C236" s="47"/>
      <c r="E236" s="307"/>
      <c r="F236" s="368"/>
      <c r="G236" s="369"/>
      <c r="H236" s="369"/>
      <c r="I236" s="369"/>
      <c r="J236" s="369"/>
      <c r="K236" s="370"/>
      <c r="L236" s="307"/>
      <c r="M236" s="582"/>
      <c r="N236" s="587"/>
      <c r="O236" s="588"/>
      <c r="P236" s="589" t="s">
        <v>385</v>
      </c>
      <c r="Q236" s="589"/>
      <c r="R236" s="590"/>
    </row>
    <row r="237" spans="1:23">
      <c r="A237" s="47"/>
      <c r="B237" s="47"/>
      <c r="C237" s="47"/>
      <c r="E237" s="307"/>
      <c r="F237" s="307"/>
      <c r="G237" s="307"/>
      <c r="H237" s="307"/>
      <c r="I237" s="307"/>
      <c r="J237" s="307"/>
      <c r="K237" s="307"/>
      <c r="L237" s="307"/>
      <c r="N237" s="58"/>
      <c r="O237" s="58"/>
    </row>
    <row r="238" spans="1:23">
      <c r="A238" s="47"/>
      <c r="B238" s="47"/>
      <c r="C238" s="47"/>
      <c r="E238" s="307"/>
      <c r="F238" s="208"/>
      <c r="G238" s="58"/>
      <c r="H238" s="58"/>
      <c r="I238" s="58"/>
      <c r="J238" s="58"/>
      <c r="K238" s="58"/>
      <c r="L238" s="58"/>
      <c r="N238" s="58"/>
      <c r="O238" s="58"/>
    </row>
    <row r="239" spans="1:23">
      <c r="A239" s="47"/>
      <c r="B239" s="47"/>
      <c r="C239" s="47"/>
      <c r="M239" s="58"/>
      <c r="N239" s="58"/>
      <c r="O239" s="58"/>
      <c r="P239" s="208"/>
      <c r="Q239" s="58"/>
      <c r="R239" s="58"/>
      <c r="S239" s="58"/>
      <c r="T239" s="58"/>
      <c r="U239" s="58"/>
      <c r="V239" s="58"/>
      <c r="W239" s="58"/>
    </row>
    <row r="240" spans="1:23">
      <c r="A240" s="47"/>
      <c r="B240" s="47"/>
      <c r="C240" s="47"/>
      <c r="F240" s="208"/>
      <c r="G240" s="58"/>
      <c r="H240" s="58"/>
      <c r="I240" s="58"/>
      <c r="J240" s="58"/>
      <c r="K240" s="58"/>
      <c r="L240" s="58"/>
      <c r="M240" s="58"/>
      <c r="N240" s="58"/>
      <c r="O240" s="58"/>
      <c r="P240" s="58"/>
      <c r="Q240" s="58"/>
      <c r="R240" s="58"/>
    </row>
    <row r="241" spans="1:18">
      <c r="A241" s="47"/>
      <c r="B241" s="47"/>
      <c r="C241" s="47"/>
      <c r="F241" s="208"/>
      <c r="G241" s="58"/>
      <c r="H241" s="58"/>
      <c r="I241" s="58"/>
      <c r="J241" s="58"/>
      <c r="K241" s="58"/>
      <c r="L241" s="58"/>
      <c r="M241" s="58"/>
      <c r="N241" s="58"/>
      <c r="O241" s="58"/>
      <c r="P241" s="58"/>
      <c r="Q241" s="58"/>
      <c r="R241" s="58"/>
    </row>
    <row r="242" spans="1:18">
      <c r="A242" s="47"/>
      <c r="B242" s="47"/>
      <c r="C242" s="47"/>
      <c r="F242" s="208"/>
      <c r="G242" s="58"/>
      <c r="H242" s="58"/>
      <c r="I242" s="58"/>
      <c r="J242" s="58"/>
      <c r="K242" s="58"/>
      <c r="L242" s="58"/>
      <c r="M242" s="58"/>
      <c r="N242" s="58"/>
      <c r="O242" s="58"/>
      <c r="P242" s="58"/>
      <c r="Q242" s="58"/>
      <c r="R242" s="58"/>
    </row>
    <row r="243" spans="1:18">
      <c r="A243" s="47"/>
      <c r="B243" s="47"/>
      <c r="C243" s="47"/>
      <c r="F243" s="208"/>
      <c r="G243" s="58"/>
      <c r="H243" s="58"/>
      <c r="I243" s="58"/>
      <c r="J243" s="58"/>
      <c r="K243" s="58"/>
      <c r="L243" s="58"/>
      <c r="M243" s="58"/>
      <c r="N243" s="58"/>
      <c r="O243" s="58"/>
      <c r="P243" s="58"/>
      <c r="Q243" s="58"/>
      <c r="R243" s="58"/>
    </row>
    <row r="244" spans="1:18">
      <c r="A244" s="47"/>
      <c r="B244" s="47"/>
      <c r="C244" s="47"/>
      <c r="F244" s="208"/>
      <c r="G244" s="58"/>
      <c r="H244" s="58"/>
      <c r="I244" s="58"/>
      <c r="J244" s="58"/>
      <c r="K244" s="58"/>
      <c r="L244" s="58"/>
      <c r="M244" s="58"/>
      <c r="N244" s="58"/>
      <c r="O244" s="58"/>
      <c r="P244" s="58"/>
      <c r="Q244" s="58"/>
      <c r="R244" s="58"/>
    </row>
    <row r="245" spans="1:18">
      <c r="A245" s="47"/>
      <c r="B245" s="47"/>
      <c r="C245" s="47"/>
      <c r="F245" s="208"/>
      <c r="G245" s="58"/>
      <c r="H245" s="58"/>
      <c r="I245" s="58"/>
      <c r="J245" s="58"/>
      <c r="K245" s="58"/>
      <c r="L245" s="58"/>
      <c r="M245" s="58"/>
      <c r="N245" s="58"/>
      <c r="O245" s="58"/>
      <c r="P245" s="58"/>
      <c r="Q245" s="58"/>
      <c r="R245" s="58"/>
    </row>
    <row r="246" spans="1:18">
      <c r="A246" s="47"/>
      <c r="B246" s="47"/>
      <c r="C246" s="47"/>
      <c r="F246" s="208"/>
      <c r="G246" s="58"/>
      <c r="H246" s="58"/>
      <c r="I246" s="58"/>
      <c r="J246" s="58"/>
      <c r="K246" s="58"/>
      <c r="L246" s="58"/>
      <c r="M246" s="58"/>
      <c r="N246" s="58"/>
      <c r="O246" s="58"/>
      <c r="P246" s="58"/>
      <c r="Q246" s="58"/>
      <c r="R246" s="58"/>
    </row>
    <row r="247" spans="1:18">
      <c r="A247" s="47"/>
      <c r="B247" s="47"/>
      <c r="C247" s="47"/>
      <c r="N247" s="58"/>
      <c r="O247" s="58"/>
      <c r="P247" s="58"/>
      <c r="Q247" s="58"/>
      <c r="R247" s="58"/>
    </row>
    <row r="248" spans="1:18">
      <c r="A248" s="47"/>
      <c r="B248" s="47"/>
      <c r="C248" s="47"/>
      <c r="N248" s="58"/>
      <c r="O248" s="58"/>
      <c r="P248" s="58"/>
      <c r="Q248" s="58"/>
      <c r="R248" s="58"/>
    </row>
    <row r="249" spans="1:18">
      <c r="A249" s="47"/>
      <c r="B249" s="47"/>
      <c r="C249" s="47"/>
      <c r="N249" s="54"/>
      <c r="O249" s="54"/>
      <c r="P249" s="54"/>
      <c r="Q249" s="54"/>
    </row>
    <row r="250" spans="1:18">
      <c r="A250" s="47"/>
      <c r="B250" s="54"/>
      <c r="C250" s="47"/>
      <c r="M250" s="307"/>
      <c r="N250" s="54"/>
      <c r="O250" s="54"/>
      <c r="P250" s="54"/>
      <c r="Q250" s="54"/>
    </row>
    <row r="251" spans="1:18">
      <c r="A251" s="47"/>
      <c r="B251" s="47"/>
      <c r="C251" s="47"/>
    </row>
    <row r="252" spans="1:18">
      <c r="A252" s="47"/>
      <c r="B252" s="47"/>
      <c r="C252" s="47"/>
      <c r="F252" s="58"/>
      <c r="G252" s="58"/>
      <c r="H252" s="58"/>
      <c r="M252" s="307"/>
    </row>
    <row r="253" spans="1:18">
      <c r="A253" s="47"/>
      <c r="B253" s="47"/>
      <c r="C253" s="47"/>
      <c r="F253" s="208"/>
      <c r="G253" s="58"/>
      <c r="H253" s="58"/>
      <c r="I253" s="58"/>
      <c r="J253" s="58"/>
      <c r="K253" s="58"/>
      <c r="L253" s="58"/>
      <c r="M253" s="307"/>
    </row>
    <row r="254" spans="1:18">
      <c r="A254" s="47"/>
      <c r="B254" s="47"/>
      <c r="C254" s="47"/>
      <c r="F254" s="208"/>
      <c r="G254" s="58"/>
      <c r="H254" s="58"/>
      <c r="I254" s="58"/>
      <c r="J254" s="58"/>
      <c r="K254" s="58"/>
      <c r="L254" s="58"/>
      <c r="M254" s="307"/>
    </row>
    <row r="255" spans="1:18" s="307" customFormat="1">
      <c r="F255" s="208"/>
      <c r="G255" s="296" t="s">
        <v>77</v>
      </c>
      <c r="H255" s="297"/>
      <c r="I255" s="297"/>
      <c r="J255" s="297"/>
      <c r="K255" s="298"/>
      <c r="L255" s="58"/>
    </row>
    <row r="256" spans="1:18" s="307" customFormat="1">
      <c r="F256" s="208"/>
      <c r="G256" s="299"/>
      <c r="H256" s="300" t="s">
        <v>170</v>
      </c>
      <c r="I256" s="300"/>
      <c r="J256" s="300" t="s">
        <v>171</v>
      </c>
      <c r="K256" s="301"/>
      <c r="L256" s="58"/>
    </row>
    <row r="257" spans="6:12" s="307" customFormat="1">
      <c r="F257" s="208"/>
      <c r="G257" s="299"/>
      <c r="H257" s="579">
        <v>5</v>
      </c>
      <c r="I257" s="300"/>
      <c r="J257" s="302">
        <f>3.14*H257*H257</f>
        <v>78.5</v>
      </c>
      <c r="K257" s="301"/>
      <c r="L257" s="58"/>
    </row>
    <row r="258" spans="6:12" s="307" customFormat="1">
      <c r="F258" s="208"/>
      <c r="G258" s="303"/>
      <c r="H258" s="304"/>
      <c r="I258" s="304"/>
      <c r="J258" s="304"/>
      <c r="K258" s="305"/>
      <c r="L258" s="58"/>
    </row>
    <row r="259" spans="6:12" s="307" customFormat="1">
      <c r="F259" s="208"/>
      <c r="G259" s="58"/>
      <c r="H259" s="58"/>
      <c r="I259" s="47"/>
      <c r="J259" s="306"/>
      <c r="K259" s="58"/>
      <c r="L259" s="58"/>
    </row>
    <row r="260" spans="6:12" s="307" customFormat="1">
      <c r="F260" s="208"/>
      <c r="G260" s="58"/>
      <c r="H260" s="58"/>
      <c r="I260" s="58"/>
      <c r="J260" s="58"/>
      <c r="K260" s="58"/>
      <c r="L260" s="58"/>
    </row>
    <row r="261" spans="6:12" s="307" customFormat="1"/>
    <row r="262" spans="6:12" s="307" customFormat="1"/>
    <row r="263" spans="6:12" s="307" customFormat="1"/>
    <row r="264" spans="6:12" s="307" customFormat="1"/>
    <row r="265" spans="6:12" s="307" customFormat="1"/>
    <row r="266" spans="6:12" s="307" customFormat="1"/>
    <row r="267" spans="6:12" s="307" customFormat="1"/>
    <row r="268" spans="6:12" s="307" customFormat="1"/>
    <row r="269" spans="6:12" s="307" customFormat="1"/>
    <row r="270" spans="6:12" s="307" customFormat="1"/>
    <row r="271" spans="6:12" s="307" customFormat="1"/>
    <row r="272" spans="6:12" s="307" customFormat="1"/>
    <row r="273" spans="6:15" s="307" customFormat="1"/>
    <row r="274" spans="6:15" s="307" customFormat="1"/>
    <row r="275" spans="6:15" s="307" customFormat="1"/>
    <row r="276" spans="6:15" s="307" customFormat="1"/>
    <row r="277" spans="6:15" s="307" customFormat="1"/>
    <row r="278" spans="6:15" s="478" customFormat="1"/>
    <row r="279" spans="6:15" s="307" customFormat="1">
      <c r="F279" s="119"/>
      <c r="G279" s="119"/>
      <c r="H279" s="119"/>
      <c r="I279" s="119"/>
      <c r="J279" s="119"/>
      <c r="K279" s="119"/>
      <c r="L279" s="119"/>
      <c r="M279" s="119"/>
      <c r="N279" s="119"/>
      <c r="O279" s="119"/>
    </row>
    <row r="280" spans="6:15" s="307" customFormat="1" ht="18.75">
      <c r="F280" s="121"/>
      <c r="G280" s="137" t="s">
        <v>113</v>
      </c>
      <c r="H280" s="115"/>
      <c r="I280" s="115"/>
      <c r="J280" s="115"/>
      <c r="K280" s="115"/>
      <c r="L280" s="115"/>
      <c r="M280" s="115"/>
      <c r="N280" s="115"/>
      <c r="O280" s="115"/>
    </row>
    <row r="281" spans="6:15" s="307" customFormat="1">
      <c r="F281" s="115"/>
      <c r="G281" s="115"/>
      <c r="H281" s="115"/>
      <c r="I281" s="115"/>
      <c r="J281" s="115"/>
      <c r="K281" s="115"/>
      <c r="L281" s="115"/>
      <c r="M281" s="115"/>
      <c r="N281" s="115"/>
      <c r="O281" s="115"/>
    </row>
    <row r="282" spans="6:15" s="307" customFormat="1">
      <c r="F282" s="115"/>
      <c r="G282" s="115"/>
      <c r="H282" s="115"/>
      <c r="I282" s="115"/>
      <c r="J282" s="115"/>
      <c r="K282" s="115"/>
      <c r="L282" s="115"/>
      <c r="M282" s="115"/>
      <c r="N282" s="115"/>
      <c r="O282" s="115"/>
    </row>
    <row r="283" spans="6:15">
      <c r="F283" s="115"/>
      <c r="G283" s="115"/>
      <c r="H283" s="115"/>
      <c r="I283" s="115"/>
      <c r="J283" s="115"/>
      <c r="K283" s="115"/>
      <c r="L283" s="115"/>
      <c r="M283" s="115"/>
      <c r="N283" s="115"/>
      <c r="O283" s="115"/>
    </row>
    <row r="284" spans="6:15">
      <c r="F284" s="115"/>
      <c r="G284" s="115"/>
      <c r="H284" s="115"/>
      <c r="I284" s="115"/>
      <c r="J284" s="115"/>
      <c r="K284" s="115"/>
      <c r="L284" s="115"/>
      <c r="M284" s="115"/>
      <c r="N284" s="115"/>
      <c r="O284" s="115"/>
    </row>
    <row r="285" spans="6:15" ht="19.5">
      <c r="F285" s="115"/>
      <c r="G285" s="115" t="s">
        <v>114</v>
      </c>
      <c r="H285" s="115"/>
      <c r="I285" s="115"/>
      <c r="J285" s="115"/>
      <c r="K285" s="115"/>
      <c r="L285" s="115"/>
      <c r="M285" s="115"/>
      <c r="N285" s="115"/>
      <c r="O285" s="115"/>
    </row>
    <row r="286" spans="6:15">
      <c r="F286" s="115"/>
      <c r="G286" s="115"/>
      <c r="H286" s="115"/>
      <c r="I286" s="115"/>
      <c r="J286" s="115"/>
      <c r="K286" s="115"/>
      <c r="L286" s="115"/>
      <c r="M286" s="115"/>
      <c r="N286" s="115"/>
      <c r="O286" s="115"/>
    </row>
    <row r="287" spans="6:15">
      <c r="F287" s="115"/>
      <c r="G287" s="115"/>
      <c r="H287" s="115"/>
      <c r="I287" s="115"/>
      <c r="J287" s="115"/>
      <c r="K287" s="115"/>
      <c r="L287" s="115"/>
      <c r="M287" s="115"/>
      <c r="N287" s="115"/>
      <c r="O287" s="115"/>
    </row>
    <row r="288" spans="6:15">
      <c r="F288" s="115"/>
      <c r="G288" s="115"/>
      <c r="H288" s="115"/>
      <c r="I288" s="115"/>
      <c r="J288" s="115"/>
      <c r="K288" s="115"/>
      <c r="L288" s="115"/>
      <c r="M288" s="115"/>
      <c r="N288" s="115"/>
      <c r="O288" s="115"/>
    </row>
    <row r="289" spans="1:16">
      <c r="F289" s="115"/>
      <c r="G289" s="115"/>
      <c r="H289" s="115"/>
      <c r="I289" s="115"/>
      <c r="J289" s="115"/>
      <c r="K289" s="115"/>
      <c r="L289" s="115"/>
      <c r="M289" s="115"/>
      <c r="N289" s="115"/>
      <c r="O289" s="115"/>
    </row>
    <row r="290" spans="1:16">
      <c r="F290" s="115"/>
      <c r="G290" s="482" t="s">
        <v>117</v>
      </c>
      <c r="I290" s="115"/>
      <c r="J290" s="115"/>
      <c r="K290" s="115"/>
      <c r="L290" s="115"/>
      <c r="M290" s="115"/>
      <c r="N290" s="115"/>
      <c r="O290" s="115"/>
      <c r="P290" s="373" t="s">
        <v>324</v>
      </c>
    </row>
    <row r="291" spans="1:16">
      <c r="F291" s="115"/>
      <c r="G291" s="482" t="s">
        <v>323</v>
      </c>
      <c r="H291" s="115"/>
      <c r="I291" s="115"/>
      <c r="J291" s="115"/>
      <c r="K291" s="115"/>
      <c r="L291" s="115"/>
      <c r="M291" s="115"/>
      <c r="N291" s="115"/>
      <c r="O291" s="115"/>
    </row>
    <row r="292" spans="1:16" ht="15.75" thickBot="1">
      <c r="A292" s="58" t="s">
        <v>3</v>
      </c>
      <c r="B292" s="58" t="s">
        <v>4</v>
      </c>
      <c r="C292" s="58" t="s">
        <v>123</v>
      </c>
      <c r="F292" s="115"/>
      <c r="G292" s="115"/>
      <c r="H292" s="115"/>
      <c r="I292" s="115"/>
      <c r="J292" s="115"/>
      <c r="K292" s="115"/>
      <c r="L292" s="115"/>
      <c r="M292" s="115"/>
      <c r="N292" s="115"/>
      <c r="O292" s="115"/>
    </row>
    <row r="293" spans="1:16" ht="15.75" thickBot="1">
      <c r="A293" s="501">
        <v>1</v>
      </c>
      <c r="B293" s="118"/>
      <c r="C293" s="115"/>
      <c r="F293" s="115"/>
      <c r="G293" s="115"/>
      <c r="H293" s="115"/>
      <c r="I293" s="115"/>
      <c r="J293" s="115"/>
      <c r="K293" s="115"/>
      <c r="L293" s="115"/>
      <c r="M293" s="115"/>
      <c r="N293" s="115"/>
      <c r="O293" s="115"/>
    </row>
    <row r="294" spans="1:16" ht="15.75" thickBot="1">
      <c r="A294" s="500">
        <v>3</v>
      </c>
      <c r="B294" s="118"/>
      <c r="C294" s="115"/>
      <c r="F294" s="115"/>
      <c r="G294" s="115"/>
      <c r="H294" s="115"/>
      <c r="I294" s="115"/>
      <c r="J294" s="115"/>
      <c r="K294" s="115"/>
      <c r="L294" s="115"/>
      <c r="M294" s="115"/>
      <c r="N294" s="115"/>
      <c r="O294" s="115"/>
    </row>
    <row r="295" spans="1:16" ht="15.75" thickBot="1">
      <c r="A295" s="500">
        <v>5</v>
      </c>
      <c r="B295" s="480"/>
      <c r="C295" s="115"/>
      <c r="F295" s="115"/>
      <c r="G295" s="115" t="s">
        <v>321</v>
      </c>
      <c r="H295" s="115"/>
      <c r="I295" s="115"/>
      <c r="J295" s="115"/>
      <c r="K295" s="115"/>
      <c r="L295" s="115"/>
      <c r="M295" s="115"/>
      <c r="N295" s="115"/>
      <c r="O295" s="115"/>
    </row>
    <row r="296" spans="1:16" ht="15.75" thickBot="1">
      <c r="A296" s="499"/>
      <c r="B296" s="498">
        <v>44</v>
      </c>
      <c r="C296" s="497"/>
      <c r="F296" s="115"/>
      <c r="G296" s="115"/>
      <c r="H296" s="115"/>
      <c r="I296" s="115"/>
      <c r="J296" s="115"/>
      <c r="K296" s="115"/>
      <c r="L296" s="115"/>
      <c r="M296" s="115"/>
      <c r="N296" s="115"/>
      <c r="O296" s="115"/>
    </row>
    <row r="297" spans="1:16" ht="15.75" thickBot="1">
      <c r="A297" s="115"/>
      <c r="B297" s="496"/>
      <c r="C297" s="495">
        <v>101</v>
      </c>
      <c r="F297" s="115"/>
      <c r="G297" s="115"/>
      <c r="H297" s="115"/>
      <c r="I297" s="115"/>
      <c r="J297" s="115"/>
      <c r="K297" s="115"/>
      <c r="L297" s="115"/>
      <c r="M297" s="115"/>
      <c r="N297" s="115"/>
      <c r="O297" s="115"/>
    </row>
    <row r="298" spans="1:16" ht="15.75" thickBot="1">
      <c r="A298" s="115"/>
      <c r="B298" s="493"/>
      <c r="C298" s="494">
        <v>102</v>
      </c>
      <c r="F298" s="115"/>
      <c r="G298" s="115"/>
      <c r="H298" s="115"/>
      <c r="I298" s="115"/>
      <c r="J298" s="115"/>
      <c r="K298" s="115"/>
      <c r="L298" s="115"/>
      <c r="M298" s="115"/>
      <c r="N298" s="115"/>
      <c r="O298" s="115"/>
    </row>
    <row r="299" spans="1:16">
      <c r="F299" s="115"/>
      <c r="G299" s="115"/>
      <c r="H299" s="115"/>
      <c r="I299" s="115"/>
      <c r="J299" s="115"/>
      <c r="K299" s="115"/>
      <c r="L299" s="115"/>
      <c r="M299" s="115"/>
      <c r="N299" s="115"/>
      <c r="O299" s="115"/>
    </row>
    <row r="300" spans="1:16">
      <c r="B300" s="57"/>
      <c r="F300" s="115"/>
      <c r="G300" s="115" t="s">
        <v>115</v>
      </c>
      <c r="H300" s="115"/>
      <c r="I300" s="115"/>
      <c r="J300" s="115"/>
      <c r="K300" s="115"/>
      <c r="L300" s="115"/>
      <c r="M300" s="115"/>
      <c r="N300" s="115"/>
      <c r="O300" s="115"/>
    </row>
    <row r="301" spans="1:16">
      <c r="F301" s="115"/>
      <c r="G301" s="115"/>
      <c r="H301" s="115"/>
      <c r="I301" s="115"/>
      <c r="J301" s="115"/>
      <c r="K301" s="115"/>
      <c r="L301" s="115"/>
      <c r="M301" s="115"/>
      <c r="N301" s="115"/>
      <c r="O301" s="115"/>
    </row>
    <row r="302" spans="1:16">
      <c r="F302" s="115"/>
      <c r="G302" s="115"/>
      <c r="H302" s="115"/>
      <c r="I302" s="115"/>
      <c r="J302" s="115"/>
      <c r="K302" s="115"/>
      <c r="L302" s="115"/>
      <c r="N302" s="115"/>
      <c r="O302" s="115"/>
    </row>
    <row r="303" spans="1:16">
      <c r="B303" s="58" t="s">
        <v>322</v>
      </c>
      <c r="F303" s="115"/>
      <c r="G303" s="115"/>
      <c r="H303" s="115"/>
      <c r="I303" s="115"/>
      <c r="J303" s="115"/>
      <c r="K303" s="115"/>
      <c r="L303" s="115"/>
      <c r="M303" s="115" t="s">
        <v>320</v>
      </c>
      <c r="N303" s="115"/>
      <c r="O303" s="115"/>
    </row>
    <row r="305" spans="2:7" ht="15.75">
      <c r="B305" s="479">
        <f>SUM(A293:A295,B296,C297:C298)</f>
        <v>256</v>
      </c>
      <c r="C305" s="490" t="s">
        <v>336</v>
      </c>
      <c r="D305" s="407"/>
      <c r="E305" s="407"/>
      <c r="F305" s="407"/>
    </row>
    <row r="306" spans="2:7">
      <c r="G306" s="492"/>
    </row>
    <row r="322" spans="1:15" s="205" customFormat="1">
      <c r="A322" s="206"/>
      <c r="B322" s="206"/>
      <c r="C322" s="206"/>
    </row>
    <row r="325" spans="1:15">
      <c r="B325" s="58" t="s">
        <v>77</v>
      </c>
      <c r="D325" s="54"/>
    </row>
    <row r="326" spans="1:15" ht="15" customHeight="1">
      <c r="D326" s="54"/>
      <c r="O326" s="159"/>
    </row>
    <row r="327" spans="1:15" ht="30">
      <c r="B327" s="246">
        <v>1</v>
      </c>
      <c r="C327" s="249">
        <v>4</v>
      </c>
      <c r="D327" s="124">
        <v>6</v>
      </c>
      <c r="E327" s="249">
        <v>7</v>
      </c>
      <c r="F327" s="124">
        <v>3</v>
      </c>
      <c r="G327" s="125">
        <v>4</v>
      </c>
      <c r="H327" s="125">
        <v>6</v>
      </c>
      <c r="I327" s="124">
        <v>6</v>
      </c>
      <c r="K327" s="466" t="s">
        <v>206</v>
      </c>
      <c r="L327" s="466"/>
      <c r="M327" s="466"/>
      <c r="N327" s="159"/>
      <c r="O327" s="159"/>
    </row>
    <row r="328" spans="1:15">
      <c r="B328" s="246">
        <v>8</v>
      </c>
      <c r="C328" s="249">
        <v>8</v>
      </c>
      <c r="D328" s="124">
        <v>6</v>
      </c>
      <c r="E328" s="249">
        <v>3</v>
      </c>
      <c r="F328" s="124">
        <v>8</v>
      </c>
      <c r="G328" s="125">
        <v>1</v>
      </c>
      <c r="H328" s="125">
        <v>9</v>
      </c>
      <c r="I328" s="124">
        <v>9</v>
      </c>
      <c r="K328" s="466"/>
      <c r="L328" s="351" t="s">
        <v>77</v>
      </c>
      <c r="M328" s="466"/>
      <c r="N328" s="159"/>
    </row>
    <row r="329" spans="1:15">
      <c r="B329" s="246">
        <v>7</v>
      </c>
      <c r="C329" s="249">
        <v>6</v>
      </c>
      <c r="D329" s="124">
        <v>6</v>
      </c>
      <c r="E329" s="249">
        <v>7</v>
      </c>
      <c r="F329" s="124">
        <v>4</v>
      </c>
      <c r="G329" s="125">
        <v>8</v>
      </c>
      <c r="H329" s="125">
        <v>9</v>
      </c>
      <c r="I329" s="124">
        <v>7</v>
      </c>
      <c r="K329" s="160"/>
      <c r="L329" s="166" t="s">
        <v>340</v>
      </c>
      <c r="M329" s="162"/>
    </row>
    <row r="330" spans="1:15" ht="15.75" thickBot="1">
      <c r="B330" s="247">
        <v>3</v>
      </c>
      <c r="C330" s="250">
        <v>2</v>
      </c>
      <c r="D330" s="139">
        <v>2</v>
      </c>
      <c r="E330" s="250">
        <v>1</v>
      </c>
      <c r="F330" s="139">
        <v>5</v>
      </c>
      <c r="G330" s="140">
        <v>2</v>
      </c>
      <c r="H330" s="140">
        <v>2</v>
      </c>
      <c r="I330" s="139">
        <v>4</v>
      </c>
      <c r="K330" s="163"/>
      <c r="L330" s="167">
        <f>SUM(B331:I331)</f>
        <v>98</v>
      </c>
      <c r="M330" s="165"/>
    </row>
    <row r="331" spans="1:15">
      <c r="B331" s="248">
        <f>SUM(B327:B330)</f>
        <v>19</v>
      </c>
      <c r="C331" s="119"/>
      <c r="D331" s="251">
        <f>SUM(C327:C330,E327:E330)</f>
        <v>38</v>
      </c>
      <c r="E331" s="119"/>
      <c r="F331" s="292"/>
      <c r="G331" s="293"/>
      <c r="H331" s="489">
        <f>SUM(G327:H330)</f>
        <v>41</v>
      </c>
      <c r="I331" s="138"/>
    </row>
    <row r="332" spans="1:15">
      <c r="B332" s="115" t="s">
        <v>330</v>
      </c>
      <c r="C332" s="115"/>
      <c r="D332" s="115" t="s">
        <v>331</v>
      </c>
      <c r="E332" s="115"/>
      <c r="F332" s="115"/>
      <c r="G332" s="115"/>
      <c r="H332" s="115" t="s">
        <v>332</v>
      </c>
      <c r="I332" s="115"/>
    </row>
    <row r="333" spans="1:15">
      <c r="B333" s="115"/>
      <c r="C333" s="115"/>
      <c r="D333" s="115" t="s">
        <v>88</v>
      </c>
      <c r="E333" s="115"/>
      <c r="F333" s="115"/>
      <c r="G333" s="115"/>
      <c r="H333" s="115" t="s">
        <v>90</v>
      </c>
      <c r="I333" s="115"/>
    </row>
    <row r="334" spans="1:15">
      <c r="D334" s="54"/>
    </row>
    <row r="335" spans="1:15">
      <c r="D335" s="54"/>
    </row>
    <row r="336" spans="1:15">
      <c r="D336" s="54"/>
    </row>
    <row r="337" spans="2:13" ht="15" customHeight="1">
      <c r="B337" s="58" t="s">
        <v>167</v>
      </c>
      <c r="D337" s="294" t="s">
        <v>118</v>
      </c>
    </row>
    <row r="338" spans="2:13" ht="30">
      <c r="D338" s="54"/>
      <c r="K338" s="466" t="s">
        <v>206</v>
      </c>
      <c r="L338" s="466"/>
      <c r="M338" s="466"/>
    </row>
    <row r="339" spans="2:13">
      <c r="B339" s="246">
        <f>B327</f>
        <v>1</v>
      </c>
      <c r="C339" s="249">
        <f t="shared" ref="C339:I339" si="1">C327</f>
        <v>4</v>
      </c>
      <c r="D339" s="124">
        <f t="shared" si="1"/>
        <v>6</v>
      </c>
      <c r="E339" s="249">
        <f t="shared" si="1"/>
        <v>7</v>
      </c>
      <c r="F339" s="124">
        <f t="shared" si="1"/>
        <v>3</v>
      </c>
      <c r="G339" s="125">
        <f t="shared" si="1"/>
        <v>4</v>
      </c>
      <c r="H339" s="125">
        <f t="shared" si="1"/>
        <v>6</v>
      </c>
      <c r="I339" s="124">
        <f t="shared" si="1"/>
        <v>6</v>
      </c>
      <c r="K339" s="466"/>
      <c r="L339" s="466"/>
      <c r="M339" s="466"/>
    </row>
    <row r="340" spans="2:13">
      <c r="B340" s="246">
        <f t="shared" ref="B340:I340" si="2">B328</f>
        <v>8</v>
      </c>
      <c r="C340" s="249">
        <f t="shared" si="2"/>
        <v>8</v>
      </c>
      <c r="D340" s="124">
        <f t="shared" si="2"/>
        <v>6</v>
      </c>
      <c r="E340" s="249">
        <f t="shared" si="2"/>
        <v>3</v>
      </c>
      <c r="F340" s="124">
        <f t="shared" si="2"/>
        <v>8</v>
      </c>
      <c r="G340" s="125">
        <f t="shared" si="2"/>
        <v>1</v>
      </c>
      <c r="H340" s="125">
        <f t="shared" si="2"/>
        <v>9</v>
      </c>
      <c r="I340" s="124">
        <f t="shared" si="2"/>
        <v>9</v>
      </c>
      <c r="K340" s="467"/>
      <c r="L340" s="467"/>
      <c r="M340" s="467"/>
    </row>
    <row r="341" spans="2:13">
      <c r="B341" s="246">
        <f t="shared" ref="B341:I341" si="3">B329</f>
        <v>7</v>
      </c>
      <c r="C341" s="249">
        <f t="shared" si="3"/>
        <v>6</v>
      </c>
      <c r="D341" s="124">
        <f t="shared" si="3"/>
        <v>6</v>
      </c>
      <c r="E341" s="249">
        <f t="shared" si="3"/>
        <v>7</v>
      </c>
      <c r="F341" s="124">
        <f t="shared" si="3"/>
        <v>4</v>
      </c>
      <c r="G341" s="125">
        <f t="shared" si="3"/>
        <v>8</v>
      </c>
      <c r="H341" s="125">
        <f t="shared" si="3"/>
        <v>9</v>
      </c>
      <c r="I341" s="124">
        <f t="shared" si="3"/>
        <v>7</v>
      </c>
      <c r="K341" s="160"/>
      <c r="L341" s="161"/>
      <c r="M341" s="162"/>
    </row>
    <row r="342" spans="2:13" ht="15.75" thickBot="1">
      <c r="B342" s="247">
        <f t="shared" ref="B342:I342" si="4">B330</f>
        <v>3</v>
      </c>
      <c r="C342" s="250">
        <f t="shared" si="4"/>
        <v>2</v>
      </c>
      <c r="D342" s="139">
        <f t="shared" si="4"/>
        <v>2</v>
      </c>
      <c r="E342" s="250">
        <f t="shared" si="4"/>
        <v>1</v>
      </c>
      <c r="F342" s="139">
        <f t="shared" si="4"/>
        <v>5</v>
      </c>
      <c r="G342" s="140">
        <f t="shared" si="4"/>
        <v>2</v>
      </c>
      <c r="H342" s="140">
        <f t="shared" si="4"/>
        <v>2</v>
      </c>
      <c r="I342" s="139">
        <f t="shared" si="4"/>
        <v>4</v>
      </c>
      <c r="K342" s="163"/>
      <c r="L342" s="164"/>
      <c r="M342" s="165"/>
    </row>
    <row r="343" spans="2:13">
      <c r="B343" s="248"/>
      <c r="C343" s="115"/>
      <c r="D343" s="251"/>
      <c r="E343" s="115"/>
      <c r="F343" s="115"/>
      <c r="G343" s="115"/>
      <c r="H343" s="489"/>
      <c r="I343" s="115"/>
    </row>
    <row r="344" spans="2:13">
      <c r="D344" s="54"/>
    </row>
    <row r="350" spans="2:13" ht="20.25">
      <c r="B350" s="481" t="s">
        <v>72</v>
      </c>
    </row>
    <row r="353" spans="1:1">
      <c r="A353" s="491" t="s">
        <v>257</v>
      </c>
    </row>
  </sheetData>
  <mergeCells count="4">
    <mergeCell ref="M201:O201"/>
    <mergeCell ref="A162:B162"/>
    <mergeCell ref="K184:M184"/>
    <mergeCell ref="I225:J225"/>
  </mergeCells>
  <pageMargins left="0.7" right="0.7" top="0.75" bottom="0.75" header="0.3" footer="0.3"/>
  <pageSetup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7"/>
  <sheetViews>
    <sheetView workbookViewId="0"/>
  </sheetViews>
  <sheetFormatPr defaultColWidth="9.140625" defaultRowHeight="18" customHeight="1"/>
  <cols>
    <col min="1" max="1" width="9.140625" style="50"/>
    <col min="2" max="2" width="14.5703125" style="50" customWidth="1"/>
    <col min="3" max="3" width="9.140625" style="50"/>
    <col min="4" max="4" width="16.42578125" style="50" customWidth="1"/>
    <col min="5" max="5" width="8.85546875"/>
    <col min="6" max="6" width="9.140625" style="50"/>
    <col min="7" max="21" width="8.85546875" customWidth="1"/>
    <col min="22" max="16384" width="9.140625" style="50"/>
  </cols>
  <sheetData>
    <row r="1" spans="1:6" ht="18" customHeight="1">
      <c r="B1" s="183" t="s">
        <v>69</v>
      </c>
      <c r="D1" s="183" t="s">
        <v>73</v>
      </c>
      <c r="F1" s="183" t="s">
        <v>127</v>
      </c>
    </row>
    <row r="2" spans="1:6" ht="18" customHeight="1">
      <c r="B2" s="50">
        <v>70.349999999999994</v>
      </c>
      <c r="D2" s="50">
        <v>856.11</v>
      </c>
      <c r="F2" s="50">
        <v>33</v>
      </c>
    </row>
    <row r="3" spans="1:6" ht="18" customHeight="1">
      <c r="B3" s="50">
        <v>714.29</v>
      </c>
      <c r="D3" s="50">
        <v>715.12</v>
      </c>
      <c r="F3" s="50">
        <v>55</v>
      </c>
    </row>
    <row r="4" spans="1:6" ht="18" customHeight="1">
      <c r="B4" s="50">
        <v>243.58</v>
      </c>
      <c r="D4" s="50">
        <v>649.20000000000005</v>
      </c>
      <c r="F4" s="50">
        <v>56</v>
      </c>
    </row>
    <row r="5" spans="1:6" ht="18" customHeight="1">
      <c r="B5" s="50">
        <v>573.16999999999996</v>
      </c>
      <c r="D5" s="50">
        <v>801.13</v>
      </c>
      <c r="F5" s="50">
        <v>24</v>
      </c>
    </row>
    <row r="6" spans="1:6" ht="18" customHeight="1">
      <c r="B6" s="50">
        <v>560.94000000000005</v>
      </c>
      <c r="D6" s="50">
        <v>138.91999999999999</v>
      </c>
      <c r="F6" s="50">
        <v>99</v>
      </c>
    </row>
    <row r="7" spans="1:6" ht="18" customHeight="1">
      <c r="B7" s="50">
        <v>333.47</v>
      </c>
      <c r="D7" s="50">
        <v>345.77</v>
      </c>
      <c r="F7" s="50">
        <v>68</v>
      </c>
    </row>
    <row r="8" spans="1:6" ht="18" customHeight="1">
      <c r="B8" s="50">
        <v>975.29</v>
      </c>
      <c r="D8" s="50">
        <v>478.37</v>
      </c>
      <c r="F8" s="50">
        <v>99</v>
      </c>
    </row>
    <row r="9" spans="1:6" ht="18" customHeight="1">
      <c r="B9" s="51">
        <v>100.04</v>
      </c>
      <c r="D9" s="51">
        <v>705.75</v>
      </c>
      <c r="F9" s="51">
        <v>100</v>
      </c>
    </row>
    <row r="10" spans="1:6" ht="18" customHeight="1">
      <c r="A10" s="50" t="s">
        <v>74</v>
      </c>
      <c r="B10" s="168">
        <f>SUM(B2:B9)</f>
        <v>3571.13</v>
      </c>
      <c r="C10" s="168"/>
      <c r="D10" s="168">
        <f>SUM(D2:D9)</f>
        <v>4690.3700000000008</v>
      </c>
      <c r="E10" s="169"/>
      <c r="F10" s="168">
        <f>SUM(F2:F9)</f>
        <v>534</v>
      </c>
    </row>
    <row r="11" spans="1:6" ht="18" customHeight="1">
      <c r="B11" s="52"/>
      <c r="D11" s="52"/>
    </row>
    <row r="12" spans="1:6" ht="18" customHeight="1">
      <c r="D12" s="52"/>
    </row>
    <row r="13" spans="1:6" ht="18" customHeight="1">
      <c r="D13" s="52"/>
    </row>
    <row r="18" s="50" customFormat="1" ht="15"/>
    <row r="19" s="50" customFormat="1" ht="15"/>
    <row r="20" s="50" customFormat="1" ht="15"/>
    <row r="21" s="50" customFormat="1" ht="15"/>
    <row r="22" s="50" customFormat="1" ht="15"/>
    <row r="23" s="50" customFormat="1" ht="15"/>
    <row r="24" s="50" customFormat="1" ht="15"/>
    <row r="25" s="50" customFormat="1" ht="15"/>
    <row r="26" s="50" customFormat="1" ht="15"/>
    <row r="27" s="50" customFormat="1" ht="15"/>
    <row r="28" s="50" customFormat="1" ht="15"/>
    <row r="29" s="50" customFormat="1" ht="15"/>
    <row r="37" spans="3:3" s="50" customFormat="1" ht="15">
      <c r="C37" s="53">
        <v>99</v>
      </c>
    </row>
  </sheetData>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AM153"/>
  <sheetViews>
    <sheetView zoomScale="101" workbookViewId="0"/>
  </sheetViews>
  <sheetFormatPr defaultRowHeight="15"/>
  <cols>
    <col min="1" max="1" width="9.7109375" bestFit="1" customWidth="1"/>
    <col min="3" max="3" width="11.5703125" bestFit="1" customWidth="1"/>
    <col min="6" max="6" width="9.28515625" customWidth="1"/>
    <col min="7" max="14" width="9.140625" customWidth="1"/>
    <col min="16" max="16" width="7.5703125" bestFit="1" customWidth="1"/>
    <col min="17" max="20" width="11" customWidth="1"/>
  </cols>
  <sheetData>
    <row r="1" spans="1:32" s="310" customFormat="1">
      <c r="A1" s="309">
        <v>1</v>
      </c>
      <c r="B1" s="309" t="s">
        <v>177</v>
      </c>
      <c r="M1" s="311"/>
    </row>
    <row r="2" spans="1:32" s="310" customFormat="1">
      <c r="B2" s="312">
        <f>SUM(B5:B354)</f>
        <v>7416</v>
      </c>
      <c r="I2" s="312">
        <f>SUM(I5:I354)</f>
        <v>394</v>
      </c>
      <c r="J2" s="312">
        <f>SUM(J5:J354)</f>
        <v>15348</v>
      </c>
    </row>
    <row r="3" spans="1:32" s="310" customFormat="1">
      <c r="B3" s="311"/>
      <c r="M3" s="311"/>
    </row>
    <row r="4" spans="1:32">
      <c r="A4" s="150"/>
      <c r="B4" s="313" t="s">
        <v>74</v>
      </c>
      <c r="C4" s="314" t="s">
        <v>99</v>
      </c>
      <c r="D4" s="314" t="s">
        <v>100</v>
      </c>
      <c r="E4" s="315" t="s">
        <v>121</v>
      </c>
      <c r="F4" s="315" t="s">
        <v>178</v>
      </c>
      <c r="G4" s="316" t="s">
        <v>122</v>
      </c>
      <c r="H4" s="315"/>
      <c r="I4" s="316" t="s">
        <v>3</v>
      </c>
      <c r="J4" s="316" t="s">
        <v>4</v>
      </c>
      <c r="K4" s="150"/>
      <c r="L4" s="150"/>
      <c r="M4" s="150"/>
      <c r="N4" s="150"/>
      <c r="O4" s="150"/>
      <c r="P4" s="150"/>
      <c r="Q4" s="150"/>
      <c r="R4" s="150"/>
      <c r="S4" s="150"/>
      <c r="T4" s="150"/>
      <c r="U4" s="150"/>
      <c r="V4" s="150"/>
      <c r="W4" s="150"/>
      <c r="X4" s="150"/>
      <c r="Y4" s="150"/>
      <c r="Z4" s="150"/>
      <c r="AA4" s="150"/>
      <c r="AB4" s="150"/>
      <c r="AC4" s="150"/>
      <c r="AD4" s="150"/>
      <c r="AE4" s="150"/>
      <c r="AF4" s="150"/>
    </row>
    <row r="5" spans="1:32">
      <c r="A5" s="150"/>
      <c r="B5" s="151">
        <f t="shared" ref="B5:B14" si="0">SUM(I5:N5)</f>
        <v>45</v>
      </c>
      <c r="C5" s="317" t="s">
        <v>179</v>
      </c>
      <c r="D5" s="317" t="s">
        <v>105</v>
      </c>
      <c r="E5" s="318">
        <v>4730</v>
      </c>
      <c r="F5" s="152" t="s">
        <v>180</v>
      </c>
      <c r="G5" s="238">
        <v>62301</v>
      </c>
      <c r="H5" s="238">
        <v>3</v>
      </c>
      <c r="I5" s="152">
        <v>45</v>
      </c>
      <c r="J5" s="152"/>
      <c r="K5" s="150"/>
      <c r="L5" s="150"/>
      <c r="M5" s="150"/>
      <c r="N5" s="150"/>
      <c r="O5" s="150"/>
      <c r="P5" s="150"/>
      <c r="Q5" s="150"/>
      <c r="R5" s="150"/>
      <c r="S5" s="150"/>
      <c r="T5" s="150"/>
      <c r="U5" s="150"/>
      <c r="V5" s="150"/>
      <c r="W5" s="150"/>
      <c r="X5" s="150"/>
      <c r="Y5" s="150"/>
      <c r="Z5" s="150"/>
      <c r="AA5" s="150"/>
      <c r="AB5" s="150"/>
      <c r="AC5" s="150"/>
      <c r="AD5" s="150"/>
      <c r="AE5" s="150"/>
      <c r="AF5" s="150"/>
    </row>
    <row r="6" spans="1:32">
      <c r="A6" s="150"/>
      <c r="B6" s="151">
        <f t="shared" si="0"/>
        <v>100</v>
      </c>
      <c r="C6" s="317" t="s">
        <v>106</v>
      </c>
      <c r="D6" s="317" t="s">
        <v>107</v>
      </c>
      <c r="E6" s="318">
        <v>7588</v>
      </c>
      <c r="F6" s="152" t="s">
        <v>180</v>
      </c>
      <c r="G6" s="238">
        <v>62301</v>
      </c>
      <c r="H6" s="238">
        <v>2</v>
      </c>
      <c r="I6" s="152">
        <v>45</v>
      </c>
      <c r="J6" s="152">
        <v>55</v>
      </c>
      <c r="K6" s="150"/>
      <c r="L6" s="150"/>
      <c r="M6" s="150"/>
      <c r="N6" s="150"/>
      <c r="O6" s="150"/>
      <c r="P6" s="150"/>
      <c r="Q6" s="150"/>
      <c r="R6" s="150"/>
      <c r="S6" s="150"/>
      <c r="T6" s="150"/>
      <c r="U6" s="150"/>
      <c r="V6" s="150"/>
      <c r="W6" s="150"/>
      <c r="X6" s="150"/>
      <c r="Y6" s="150"/>
      <c r="Z6" s="150"/>
      <c r="AA6" s="150"/>
      <c r="AB6" s="150"/>
      <c r="AC6" s="150"/>
      <c r="AD6" s="150"/>
      <c r="AE6" s="150"/>
      <c r="AF6" s="150"/>
    </row>
    <row r="7" spans="1:32">
      <c r="A7" s="150"/>
      <c r="B7" s="151">
        <f t="shared" si="0"/>
        <v>118</v>
      </c>
      <c r="C7" s="317" t="s">
        <v>61</v>
      </c>
      <c r="D7" s="317" t="s">
        <v>104</v>
      </c>
      <c r="E7" s="318">
        <v>10599</v>
      </c>
      <c r="F7" s="152" t="s">
        <v>180</v>
      </c>
      <c r="G7" s="238">
        <v>62301</v>
      </c>
      <c r="H7" s="238">
        <v>1</v>
      </c>
      <c r="I7" s="152">
        <v>33</v>
      </c>
      <c r="J7" s="152">
        <v>85</v>
      </c>
      <c r="K7" s="150"/>
      <c r="L7" s="150"/>
      <c r="M7" s="150"/>
      <c r="N7" s="150"/>
      <c r="O7" s="150"/>
      <c r="P7" s="150"/>
      <c r="Q7" s="150"/>
      <c r="R7" s="150"/>
      <c r="S7" s="150"/>
      <c r="T7" s="150"/>
      <c r="U7" s="150"/>
      <c r="V7" s="150"/>
      <c r="W7" s="150"/>
      <c r="X7" s="150"/>
      <c r="Y7" s="150"/>
      <c r="Z7" s="150"/>
      <c r="AA7" s="150"/>
      <c r="AB7" s="150"/>
      <c r="AC7" s="150"/>
      <c r="AD7" s="150"/>
      <c r="AE7" s="150"/>
      <c r="AF7" s="150"/>
    </row>
    <row r="8" spans="1:32">
      <c r="A8" s="150"/>
      <c r="B8" s="151">
        <f t="shared" si="0"/>
        <v>24</v>
      </c>
      <c r="C8" s="317" t="s">
        <v>181</v>
      </c>
      <c r="D8" s="317" t="s">
        <v>101</v>
      </c>
      <c r="E8" s="318">
        <v>14705</v>
      </c>
      <c r="F8" s="152" t="s">
        <v>180</v>
      </c>
      <c r="G8" s="238">
        <v>12345</v>
      </c>
      <c r="H8" s="238">
        <v>1</v>
      </c>
      <c r="I8" s="152">
        <v>24</v>
      </c>
      <c r="J8" s="152"/>
      <c r="K8" s="150"/>
      <c r="L8" s="150"/>
      <c r="M8" s="150"/>
      <c r="N8" s="150"/>
      <c r="O8" s="150"/>
      <c r="P8" s="150"/>
      <c r="Q8" s="150"/>
      <c r="R8" s="150"/>
      <c r="S8" s="150"/>
      <c r="T8" s="150"/>
      <c r="U8" s="150"/>
      <c r="V8" s="150"/>
      <c r="W8" s="150"/>
      <c r="X8" s="150"/>
      <c r="Y8" s="150"/>
      <c r="Z8" s="150"/>
      <c r="AA8" s="150"/>
      <c r="AB8" s="150"/>
      <c r="AC8" s="150"/>
      <c r="AD8" s="150"/>
      <c r="AE8" s="150"/>
      <c r="AF8" s="150"/>
    </row>
    <row r="9" spans="1:32">
      <c r="A9" s="150"/>
      <c r="B9" s="151">
        <f t="shared" si="0"/>
        <v>154</v>
      </c>
      <c r="C9" s="317" t="s">
        <v>109</v>
      </c>
      <c r="D9" s="317" t="s">
        <v>108</v>
      </c>
      <c r="E9" s="318">
        <v>21071</v>
      </c>
      <c r="F9" s="152" t="s">
        <v>180</v>
      </c>
      <c r="G9" s="238">
        <v>85001</v>
      </c>
      <c r="H9" s="238">
        <v>3</v>
      </c>
      <c r="I9" s="152">
        <v>66</v>
      </c>
      <c r="J9" s="152">
        <v>88</v>
      </c>
      <c r="K9" s="150"/>
      <c r="L9" s="150"/>
      <c r="M9" s="150"/>
      <c r="N9" s="150"/>
      <c r="O9" s="150"/>
      <c r="P9" s="150"/>
      <c r="Q9" s="150"/>
      <c r="R9" s="150"/>
      <c r="S9" s="150"/>
      <c r="T9" s="150"/>
      <c r="U9" s="150"/>
      <c r="V9" s="150"/>
      <c r="W9" s="150"/>
      <c r="X9" s="150"/>
      <c r="Y9" s="150"/>
      <c r="Z9" s="150"/>
      <c r="AA9" s="150"/>
      <c r="AB9" s="150"/>
      <c r="AC9" s="150"/>
      <c r="AD9" s="150"/>
      <c r="AE9" s="150"/>
      <c r="AF9" s="150"/>
    </row>
    <row r="10" spans="1:32">
      <c r="A10" s="150"/>
      <c r="B10" s="151">
        <f t="shared" si="0"/>
        <v>50</v>
      </c>
      <c r="C10" s="317" t="s">
        <v>102</v>
      </c>
      <c r="D10" s="317" t="s">
        <v>103</v>
      </c>
      <c r="E10" s="318">
        <v>23535</v>
      </c>
      <c r="F10" s="152" t="s">
        <v>180</v>
      </c>
      <c r="G10" s="238">
        <v>15547</v>
      </c>
      <c r="H10" s="238">
        <v>1</v>
      </c>
      <c r="I10" s="152">
        <v>50</v>
      </c>
      <c r="J10" s="152"/>
      <c r="K10" s="150"/>
      <c r="L10" s="150"/>
      <c r="M10" s="150"/>
      <c r="N10" s="150"/>
      <c r="O10" s="150"/>
      <c r="P10" s="150"/>
      <c r="Q10" s="150"/>
      <c r="R10" s="150"/>
      <c r="S10" s="150"/>
      <c r="T10" s="150"/>
      <c r="U10" s="150"/>
      <c r="V10" s="150"/>
      <c r="W10" s="150"/>
      <c r="X10" s="150"/>
      <c r="Y10" s="150"/>
      <c r="Z10" s="150"/>
      <c r="AA10" s="150"/>
      <c r="AB10" s="150"/>
      <c r="AC10" s="150"/>
      <c r="AD10" s="150"/>
      <c r="AE10" s="150"/>
      <c r="AF10" s="150"/>
    </row>
    <row r="11" spans="1:32">
      <c r="A11" s="150"/>
      <c r="B11" s="151">
        <f t="shared" si="0"/>
        <v>39</v>
      </c>
      <c r="C11" s="317" t="s">
        <v>48</v>
      </c>
      <c r="D11" s="317" t="s">
        <v>49</v>
      </c>
      <c r="E11" s="318">
        <v>24534</v>
      </c>
      <c r="F11" s="152" t="s">
        <v>125</v>
      </c>
      <c r="G11" s="238"/>
      <c r="H11" s="238">
        <v>3</v>
      </c>
      <c r="I11" s="152">
        <v>28</v>
      </c>
      <c r="J11" s="152">
        <v>11</v>
      </c>
      <c r="K11" s="150"/>
      <c r="L11" s="150"/>
      <c r="M11" s="150"/>
      <c r="N11" s="150"/>
      <c r="O11" s="150"/>
      <c r="P11" s="150"/>
      <c r="Q11" s="150"/>
      <c r="R11" s="150"/>
      <c r="S11" s="150"/>
      <c r="T11" s="150"/>
      <c r="U11" s="150"/>
      <c r="V11" s="150"/>
      <c r="W11" s="150"/>
      <c r="X11" s="150"/>
      <c r="Y11" s="150"/>
      <c r="Z11" s="150"/>
      <c r="AA11" s="150"/>
      <c r="AB11" s="150"/>
      <c r="AC11" s="150"/>
      <c r="AD11" s="150"/>
      <c r="AE11" s="150"/>
      <c r="AF11" s="150"/>
    </row>
    <row r="12" spans="1:32">
      <c r="A12" s="150"/>
      <c r="B12" s="151">
        <f t="shared" si="0"/>
        <v>45</v>
      </c>
      <c r="C12" s="317" t="s">
        <v>161</v>
      </c>
      <c r="D12" s="317" t="s">
        <v>112</v>
      </c>
      <c r="E12" s="318">
        <v>30686</v>
      </c>
      <c r="F12" s="152" t="s">
        <v>182</v>
      </c>
      <c r="G12" s="238">
        <v>99023</v>
      </c>
      <c r="H12" s="238">
        <v>1</v>
      </c>
      <c r="I12" s="152">
        <v>33</v>
      </c>
      <c r="J12" s="152">
        <v>12</v>
      </c>
      <c r="K12" s="150"/>
      <c r="L12" s="150"/>
      <c r="M12" s="150"/>
      <c r="N12" s="150"/>
      <c r="O12" s="150"/>
      <c r="P12" s="150"/>
      <c r="Q12" s="150"/>
      <c r="R12" s="150"/>
      <c r="S12" s="150"/>
      <c r="T12" s="150"/>
      <c r="U12" s="150"/>
      <c r="V12" s="150"/>
      <c r="W12" s="150"/>
      <c r="X12" s="150"/>
      <c r="Y12" s="150"/>
      <c r="Z12" s="150"/>
      <c r="AA12" s="150"/>
      <c r="AB12" s="150"/>
      <c r="AC12" s="150"/>
      <c r="AD12" s="150"/>
      <c r="AE12" s="150"/>
      <c r="AF12" s="150"/>
    </row>
    <row r="13" spans="1:32">
      <c r="A13" s="150"/>
      <c r="B13" s="151">
        <f t="shared" si="0"/>
        <v>6733</v>
      </c>
      <c r="C13" s="317" t="s">
        <v>224</v>
      </c>
      <c r="D13" s="317" t="s">
        <v>108</v>
      </c>
      <c r="E13" s="318">
        <v>37106</v>
      </c>
      <c r="F13" s="152" t="s">
        <v>180</v>
      </c>
      <c r="G13" s="238">
        <v>62305</v>
      </c>
      <c r="H13" s="238">
        <v>1</v>
      </c>
      <c r="I13" s="152">
        <v>45</v>
      </c>
      <c r="J13" s="152">
        <v>6688</v>
      </c>
      <c r="K13" s="150"/>
      <c r="L13" s="150"/>
      <c r="M13" s="150"/>
      <c r="N13" s="150"/>
      <c r="O13" s="150"/>
      <c r="P13" s="150"/>
      <c r="Q13" s="150"/>
      <c r="R13" s="150"/>
      <c r="S13" s="150"/>
      <c r="T13" s="150"/>
      <c r="U13" s="150"/>
      <c r="V13" s="150"/>
      <c r="W13" s="150"/>
      <c r="X13" s="150"/>
      <c r="Y13" s="150"/>
      <c r="Z13" s="150"/>
      <c r="AA13" s="150"/>
      <c r="AB13" s="150"/>
      <c r="AC13" s="150"/>
      <c r="AD13" s="150"/>
      <c r="AE13" s="150"/>
      <c r="AF13" s="150"/>
    </row>
    <row r="14" spans="1:32">
      <c r="A14" s="150"/>
      <c r="B14" s="151">
        <f t="shared" si="0"/>
        <v>80</v>
      </c>
      <c r="C14" s="317" t="s">
        <v>110</v>
      </c>
      <c r="D14" s="317" t="s">
        <v>111</v>
      </c>
      <c r="E14" s="318">
        <v>40224</v>
      </c>
      <c r="F14" s="152" t="s">
        <v>180</v>
      </c>
      <c r="G14" s="238">
        <v>85001</v>
      </c>
      <c r="H14" s="238">
        <v>2</v>
      </c>
      <c r="I14" s="152">
        <v>25</v>
      </c>
      <c r="J14" s="152">
        <v>55</v>
      </c>
      <c r="K14" s="150"/>
      <c r="L14" s="150"/>
      <c r="M14" s="150"/>
      <c r="N14" s="150"/>
      <c r="O14" s="150"/>
      <c r="P14" s="150"/>
      <c r="Q14" s="150"/>
      <c r="R14" s="150"/>
      <c r="S14" s="150"/>
      <c r="T14" s="150"/>
      <c r="U14" s="150"/>
      <c r="V14" s="150"/>
      <c r="W14" s="150"/>
      <c r="X14" s="150"/>
      <c r="Y14" s="150"/>
      <c r="Z14" s="150"/>
      <c r="AA14" s="150"/>
      <c r="AB14" s="150"/>
      <c r="AC14" s="150"/>
      <c r="AD14" s="150"/>
      <c r="AE14" s="150"/>
      <c r="AF14" s="150"/>
    </row>
    <row r="19" spans="1:12">
      <c r="A19" s="15">
        <v>2</v>
      </c>
      <c r="B19" s="15" t="s">
        <v>305</v>
      </c>
    </row>
    <row r="21" spans="1:12">
      <c r="B21" s="288" t="s">
        <v>59</v>
      </c>
      <c r="C21" s="288" t="s">
        <v>60</v>
      </c>
      <c r="D21" s="288" t="s">
        <v>43</v>
      </c>
      <c r="E21" s="288" t="s">
        <v>56</v>
      </c>
      <c r="H21" s="403" t="s">
        <v>59</v>
      </c>
      <c r="I21" s="403" t="s">
        <v>60</v>
      </c>
      <c r="J21" s="403" t="s">
        <v>43</v>
      </c>
      <c r="K21" s="403" t="s">
        <v>56</v>
      </c>
    </row>
    <row r="22" spans="1:12">
      <c r="B22" s="45" t="s">
        <v>51</v>
      </c>
      <c r="C22" s="45" t="s">
        <v>50</v>
      </c>
      <c r="D22" s="46">
        <v>1800</v>
      </c>
      <c r="E22" s="46" t="s">
        <v>55</v>
      </c>
      <c r="H22" s="404" t="s">
        <v>49</v>
      </c>
      <c r="I22" s="404" t="s">
        <v>48</v>
      </c>
      <c r="J22" s="405">
        <v>1900</v>
      </c>
      <c r="K22" s="405" t="s">
        <v>54</v>
      </c>
    </row>
    <row r="23" spans="1:12">
      <c r="B23" s="45" t="s">
        <v>62</v>
      </c>
      <c r="C23" s="45" t="s">
        <v>61</v>
      </c>
      <c r="D23" s="46">
        <v>2000</v>
      </c>
      <c r="E23" s="46" t="s">
        <v>55</v>
      </c>
      <c r="H23" s="404" t="s">
        <v>58</v>
      </c>
      <c r="I23" s="404" t="s">
        <v>57</v>
      </c>
      <c r="J23" s="405">
        <v>900</v>
      </c>
      <c r="K23" s="405" t="s">
        <v>54</v>
      </c>
    </row>
    <row r="24" spans="1:12">
      <c r="B24" s="45" t="s">
        <v>53</v>
      </c>
      <c r="C24" s="45" t="s">
        <v>52</v>
      </c>
      <c r="D24" s="46">
        <v>1700</v>
      </c>
      <c r="E24" s="46" t="s">
        <v>55</v>
      </c>
      <c r="H24" s="404" t="s">
        <v>62</v>
      </c>
      <c r="I24" s="404" t="s">
        <v>61</v>
      </c>
      <c r="J24" s="405">
        <v>2000</v>
      </c>
      <c r="K24" s="405" t="s">
        <v>55</v>
      </c>
    </row>
    <row r="25" spans="1:12">
      <c r="B25" s="45" t="s">
        <v>49</v>
      </c>
      <c r="C25" s="45" t="s">
        <v>48</v>
      </c>
      <c r="D25" s="46">
        <v>1900</v>
      </c>
      <c r="E25" s="46" t="s">
        <v>54</v>
      </c>
      <c r="H25" s="404" t="s">
        <v>51</v>
      </c>
      <c r="I25" s="404" t="s">
        <v>50</v>
      </c>
      <c r="J25" s="405">
        <v>1800</v>
      </c>
      <c r="K25" s="405" t="s">
        <v>55</v>
      </c>
    </row>
    <row r="26" spans="1:12">
      <c r="B26" s="45" t="s">
        <v>58</v>
      </c>
      <c r="C26" s="45" t="s">
        <v>57</v>
      </c>
      <c r="D26" s="46">
        <v>900</v>
      </c>
      <c r="E26" s="46" t="s">
        <v>54</v>
      </c>
      <c r="H26" s="404" t="s">
        <v>53</v>
      </c>
      <c r="I26" s="404" t="s">
        <v>52</v>
      </c>
      <c r="J26" s="405">
        <v>1700</v>
      </c>
      <c r="K26" s="405" t="s">
        <v>55</v>
      </c>
    </row>
    <row r="27" spans="1:12">
      <c r="I27" s="286"/>
      <c r="J27" s="286"/>
      <c r="K27" s="287"/>
      <c r="L27" s="287"/>
    </row>
    <row r="44" spans="1:39">
      <c r="A44" s="15"/>
      <c r="B44" s="15"/>
    </row>
    <row r="45" spans="1:39">
      <c r="A45" s="15"/>
      <c r="B45" s="15"/>
    </row>
    <row r="46" spans="1:39">
      <c r="A46" s="15"/>
      <c r="B46" s="15"/>
    </row>
    <row r="47" spans="1:39">
      <c r="A47" s="15"/>
      <c r="B47" s="15"/>
    </row>
    <row r="48" spans="1:39">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row>
    <row r="49" spans="1:39">
      <c r="W49" s="157"/>
      <c r="X49" s="157"/>
      <c r="Y49" s="157"/>
      <c r="Z49" s="157"/>
      <c r="AA49" s="157"/>
      <c r="AB49" s="157"/>
      <c r="AC49" s="157"/>
      <c r="AD49" s="157"/>
      <c r="AE49" s="157"/>
      <c r="AF49" s="157"/>
      <c r="AG49" s="157"/>
      <c r="AH49" s="157"/>
      <c r="AI49" s="157"/>
      <c r="AJ49" s="157"/>
      <c r="AK49" s="157"/>
      <c r="AL49" s="157"/>
      <c r="AM49" s="157"/>
    </row>
    <row r="50" spans="1:39">
      <c r="A50" s="15">
        <v>3</v>
      </c>
      <c r="B50" s="15" t="s">
        <v>183</v>
      </c>
      <c r="C50" s="319"/>
      <c r="E50" t="s">
        <v>184</v>
      </c>
      <c r="W50" s="157"/>
      <c r="X50" s="157"/>
      <c r="Y50" s="157"/>
      <c r="Z50" s="157"/>
      <c r="AA50" s="157"/>
      <c r="AB50" s="157"/>
      <c r="AC50" s="157"/>
      <c r="AD50" s="157"/>
      <c r="AE50" s="157"/>
      <c r="AF50" s="157"/>
      <c r="AG50" s="157"/>
      <c r="AH50" s="157"/>
      <c r="AI50" s="157"/>
      <c r="AJ50" s="157"/>
      <c r="AK50" s="157"/>
      <c r="AL50" s="157"/>
      <c r="AM50" s="157"/>
    </row>
    <row r="51" spans="1:39">
      <c r="W51" s="157"/>
      <c r="X51" s="157"/>
      <c r="Y51" s="157"/>
      <c r="Z51" s="157"/>
      <c r="AA51" s="157"/>
      <c r="AB51" s="157"/>
      <c r="AC51" s="157"/>
      <c r="AD51" s="157"/>
      <c r="AE51" s="157"/>
      <c r="AF51" s="157"/>
      <c r="AG51" s="157"/>
      <c r="AH51" s="157"/>
      <c r="AI51" s="157"/>
      <c r="AJ51" s="157"/>
      <c r="AK51" s="157"/>
      <c r="AL51" s="157"/>
      <c r="AM51" s="157"/>
    </row>
    <row r="52" spans="1:39">
      <c r="W52" s="157"/>
      <c r="X52" s="157"/>
      <c r="Y52" s="157"/>
      <c r="Z52" s="157"/>
      <c r="AA52" s="157"/>
      <c r="AB52" s="157"/>
      <c r="AC52" s="157"/>
      <c r="AD52" s="157"/>
      <c r="AE52" s="157"/>
      <c r="AF52" s="157"/>
      <c r="AG52" s="157"/>
      <c r="AH52" s="157"/>
      <c r="AI52" s="157"/>
      <c r="AJ52" s="157"/>
      <c r="AK52" s="157"/>
      <c r="AL52" s="157"/>
      <c r="AM52" s="157"/>
    </row>
    <row r="53" spans="1:39">
      <c r="A53" s="320" t="s">
        <v>185</v>
      </c>
      <c r="B53" s="321" t="s">
        <v>99</v>
      </c>
      <c r="C53" s="321" t="s">
        <v>100</v>
      </c>
      <c r="D53" s="321" t="s">
        <v>43</v>
      </c>
      <c r="E53" s="321" t="s">
        <v>186</v>
      </c>
      <c r="F53" s="321" t="s">
        <v>187</v>
      </c>
      <c r="G53" s="321" t="s">
        <v>188</v>
      </c>
      <c r="H53" s="322" t="s">
        <v>189</v>
      </c>
      <c r="J53" s="193" t="s">
        <v>185</v>
      </c>
      <c r="K53" s="323" t="s">
        <v>99</v>
      </c>
      <c r="L53" s="323" t="s">
        <v>100</v>
      </c>
      <c r="M53" s="323" t="s">
        <v>43</v>
      </c>
      <c r="N53" s="323" t="s">
        <v>186</v>
      </c>
      <c r="O53" s="323" t="s">
        <v>187</v>
      </c>
      <c r="P53" s="323" t="s">
        <v>188</v>
      </c>
      <c r="Q53" s="324" t="s">
        <v>189</v>
      </c>
      <c r="W53" s="157"/>
      <c r="X53" s="157"/>
      <c r="Y53" s="157"/>
      <c r="Z53" s="157"/>
      <c r="AA53" s="157"/>
      <c r="AB53" s="157"/>
      <c r="AC53" s="157"/>
      <c r="AD53" s="157"/>
      <c r="AE53" s="157"/>
      <c r="AF53" s="157"/>
      <c r="AG53" s="157"/>
      <c r="AH53" s="157"/>
      <c r="AI53" s="157"/>
      <c r="AJ53" s="157"/>
      <c r="AK53" s="157"/>
      <c r="AL53" s="157"/>
      <c r="AM53" s="157"/>
    </row>
    <row r="54" spans="1:39">
      <c r="A54" s="325">
        <v>8</v>
      </c>
      <c r="B54" s="326" t="s">
        <v>161</v>
      </c>
      <c r="C54" s="326" t="s">
        <v>112</v>
      </c>
      <c r="D54" s="327">
        <v>14705</v>
      </c>
      <c r="E54" s="326">
        <v>33</v>
      </c>
      <c r="F54" s="326" t="s">
        <v>190</v>
      </c>
      <c r="G54" s="326" t="s">
        <v>161</v>
      </c>
      <c r="H54" s="328" t="s">
        <v>191</v>
      </c>
      <c r="J54" s="325">
        <v>8</v>
      </c>
      <c r="K54" t="s">
        <v>161</v>
      </c>
      <c r="L54" t="s">
        <v>112</v>
      </c>
      <c r="M54">
        <v>14705</v>
      </c>
      <c r="N54">
        <v>33</v>
      </c>
      <c r="O54" t="s">
        <v>190</v>
      </c>
      <c r="P54" t="s">
        <v>161</v>
      </c>
      <c r="Q54" s="329" t="s">
        <v>191</v>
      </c>
      <c r="W54" s="157"/>
      <c r="X54" s="157"/>
      <c r="Y54" s="157"/>
      <c r="Z54" s="157"/>
      <c r="AA54" s="157"/>
      <c r="AB54" s="157"/>
      <c r="AC54" s="157"/>
      <c r="AD54" s="157"/>
      <c r="AE54" s="157"/>
      <c r="AF54" s="157"/>
      <c r="AG54" s="157"/>
      <c r="AH54" s="157"/>
      <c r="AI54" s="157"/>
      <c r="AJ54" s="157"/>
      <c r="AK54" s="157"/>
      <c r="AL54" s="157"/>
      <c r="AM54" s="157"/>
    </row>
    <row r="55" spans="1:39">
      <c r="A55" s="325">
        <v>9</v>
      </c>
      <c r="B55" s="326" t="s">
        <v>48</v>
      </c>
      <c r="C55" s="326" t="s">
        <v>49</v>
      </c>
      <c r="D55" s="327">
        <v>19882</v>
      </c>
      <c r="E55" s="326">
        <v>22</v>
      </c>
      <c r="F55" s="326" t="s">
        <v>190</v>
      </c>
      <c r="G55" s="326" t="s">
        <v>48</v>
      </c>
      <c r="H55" s="328" t="s">
        <v>191</v>
      </c>
      <c r="J55" s="325">
        <v>9</v>
      </c>
      <c r="K55" t="s">
        <v>48</v>
      </c>
      <c r="L55" t="s">
        <v>49</v>
      </c>
      <c r="M55">
        <v>23535</v>
      </c>
      <c r="N55">
        <v>22</v>
      </c>
      <c r="O55" t="s">
        <v>190</v>
      </c>
      <c r="P55" t="s">
        <v>48</v>
      </c>
      <c r="Q55" s="329" t="s">
        <v>191</v>
      </c>
      <c r="W55" s="157"/>
      <c r="X55" s="157"/>
      <c r="Y55" s="157"/>
      <c r="Z55" s="157"/>
      <c r="AA55" s="157"/>
      <c r="AB55" s="157"/>
      <c r="AC55" s="157"/>
      <c r="AD55" s="157"/>
      <c r="AE55" s="157"/>
      <c r="AF55" s="157"/>
      <c r="AG55" s="157"/>
      <c r="AH55" s="157"/>
      <c r="AI55" s="157"/>
      <c r="AJ55" s="157"/>
      <c r="AK55" s="157"/>
      <c r="AL55" s="157"/>
      <c r="AM55" s="157"/>
    </row>
    <row r="56" spans="1:39">
      <c r="A56" s="325">
        <v>2</v>
      </c>
      <c r="B56" s="326" t="s">
        <v>106</v>
      </c>
      <c r="C56" s="326" t="s">
        <v>107</v>
      </c>
      <c r="D56" s="327">
        <v>25208</v>
      </c>
      <c r="E56" s="326">
        <v>562</v>
      </c>
      <c r="F56" s="326" t="s">
        <v>192</v>
      </c>
      <c r="G56" s="326" t="s">
        <v>191</v>
      </c>
      <c r="H56" s="328" t="s">
        <v>106</v>
      </c>
      <c r="J56" s="325">
        <v>2</v>
      </c>
      <c r="K56" t="s">
        <v>106</v>
      </c>
      <c r="L56" t="s">
        <v>107</v>
      </c>
      <c r="M56">
        <v>39818</v>
      </c>
      <c r="N56">
        <v>562</v>
      </c>
      <c r="O56" t="s">
        <v>192</v>
      </c>
      <c r="P56" t="s">
        <v>191</v>
      </c>
      <c r="Q56" s="329" t="s">
        <v>106</v>
      </c>
      <c r="W56" s="157"/>
      <c r="X56" s="157"/>
      <c r="Y56" s="157"/>
      <c r="Z56" s="157"/>
      <c r="AA56" s="157"/>
      <c r="AB56" s="157"/>
      <c r="AC56" s="157"/>
      <c r="AD56" s="157"/>
      <c r="AE56" s="157"/>
      <c r="AF56" s="157"/>
      <c r="AG56" s="157"/>
      <c r="AH56" s="157"/>
      <c r="AI56" s="157"/>
      <c r="AJ56" s="157"/>
      <c r="AK56" s="157"/>
      <c r="AL56" s="157"/>
      <c r="AM56" s="157"/>
    </row>
    <row r="57" spans="1:39">
      <c r="A57" s="325">
        <v>5</v>
      </c>
      <c r="B57" s="326" t="s">
        <v>61</v>
      </c>
      <c r="C57" s="326" t="s">
        <v>104</v>
      </c>
      <c r="D57" s="327">
        <v>26341</v>
      </c>
      <c r="E57" s="326">
        <v>3</v>
      </c>
      <c r="F57" s="326" t="s">
        <v>190</v>
      </c>
      <c r="G57" s="326" t="s">
        <v>61</v>
      </c>
      <c r="H57" s="328" t="s">
        <v>191</v>
      </c>
      <c r="J57" s="325">
        <v>5</v>
      </c>
      <c r="K57" t="s">
        <v>61</v>
      </c>
      <c r="L57" t="s">
        <v>104</v>
      </c>
      <c r="M57">
        <v>40951</v>
      </c>
      <c r="N57">
        <v>3</v>
      </c>
      <c r="O57" t="s">
        <v>190</v>
      </c>
      <c r="P57" t="s">
        <v>61</v>
      </c>
      <c r="Q57" s="329" t="s">
        <v>191</v>
      </c>
      <c r="W57" s="157"/>
      <c r="X57" s="157"/>
      <c r="Y57" s="157"/>
      <c r="Z57" s="157"/>
      <c r="AA57" s="157"/>
      <c r="AB57" s="157"/>
      <c r="AC57" s="157"/>
      <c r="AD57" s="157"/>
      <c r="AE57" s="157"/>
      <c r="AF57" s="157"/>
      <c r="AG57" s="157"/>
      <c r="AH57" s="157"/>
      <c r="AI57" s="157"/>
      <c r="AJ57" s="157"/>
      <c r="AK57" s="157"/>
      <c r="AL57" s="157"/>
      <c r="AM57" s="157"/>
    </row>
    <row r="58" spans="1:39">
      <c r="A58" s="325">
        <v>6</v>
      </c>
      <c r="B58" s="326" t="s">
        <v>193</v>
      </c>
      <c r="C58" s="326" t="s">
        <v>108</v>
      </c>
      <c r="D58" s="327">
        <v>32734</v>
      </c>
      <c r="E58" s="326">
        <v>45</v>
      </c>
      <c r="F58" s="326" t="s">
        <v>192</v>
      </c>
      <c r="G58" s="326" t="s">
        <v>191</v>
      </c>
      <c r="H58" s="328" t="s">
        <v>193</v>
      </c>
      <c r="J58" s="325">
        <v>6</v>
      </c>
      <c r="K58" t="s">
        <v>193</v>
      </c>
      <c r="L58" t="s">
        <v>108</v>
      </c>
      <c r="M58">
        <v>41135</v>
      </c>
      <c r="N58">
        <v>45</v>
      </c>
      <c r="O58" t="s">
        <v>192</v>
      </c>
      <c r="P58" t="s">
        <v>191</v>
      </c>
      <c r="Q58" s="329" t="s">
        <v>193</v>
      </c>
      <c r="W58" s="157"/>
      <c r="X58" s="157"/>
      <c r="Y58" s="157"/>
      <c r="Z58" s="157"/>
      <c r="AA58" s="157"/>
      <c r="AB58" s="157"/>
      <c r="AC58" s="157"/>
      <c r="AD58" s="157"/>
      <c r="AE58" s="157"/>
      <c r="AF58" s="157"/>
      <c r="AG58" s="157"/>
      <c r="AH58" s="157"/>
      <c r="AI58" s="157"/>
      <c r="AJ58" s="157"/>
      <c r="AK58" s="157"/>
      <c r="AL58" s="157"/>
      <c r="AM58" s="157"/>
    </row>
    <row r="59" spans="1:39">
      <c r="A59" s="325">
        <v>4</v>
      </c>
      <c r="B59" s="326" t="s">
        <v>181</v>
      </c>
      <c r="C59" s="326" t="s">
        <v>101</v>
      </c>
      <c r="D59" s="327">
        <v>38385</v>
      </c>
      <c r="E59" s="326">
        <v>99</v>
      </c>
      <c r="F59" s="326" t="s">
        <v>190</v>
      </c>
      <c r="G59" s="326" t="s">
        <v>181</v>
      </c>
      <c r="H59" s="328" t="s">
        <v>191</v>
      </c>
      <c r="J59" s="325">
        <v>4</v>
      </c>
      <c r="K59" t="s">
        <v>181</v>
      </c>
      <c r="L59" t="s">
        <v>101</v>
      </c>
      <c r="M59">
        <v>41672</v>
      </c>
      <c r="N59">
        <v>99</v>
      </c>
      <c r="O59" t="s">
        <v>190</v>
      </c>
      <c r="P59" t="s">
        <v>181</v>
      </c>
      <c r="Q59" s="329" t="s">
        <v>191</v>
      </c>
      <c r="W59" s="157"/>
      <c r="X59" s="157"/>
      <c r="Y59" s="157"/>
      <c r="Z59" s="157"/>
      <c r="AA59" s="157"/>
      <c r="AB59" s="157"/>
      <c r="AC59" s="157"/>
      <c r="AD59" s="157"/>
      <c r="AE59" s="157"/>
      <c r="AF59" s="157"/>
      <c r="AG59" s="157"/>
      <c r="AH59" s="157"/>
      <c r="AI59" s="157"/>
      <c r="AJ59" s="157"/>
      <c r="AK59" s="157"/>
      <c r="AL59" s="157"/>
      <c r="AM59" s="157"/>
    </row>
    <row r="60" spans="1:39">
      <c r="A60" s="325">
        <v>9</v>
      </c>
      <c r="B60" s="326" t="s">
        <v>102</v>
      </c>
      <c r="C60" s="326" t="s">
        <v>103</v>
      </c>
      <c r="D60" s="327">
        <v>41703</v>
      </c>
      <c r="E60" s="326">
        <v>152</v>
      </c>
      <c r="F60" s="326" t="s">
        <v>190</v>
      </c>
      <c r="G60" s="326" t="s">
        <v>102</v>
      </c>
      <c r="H60" s="328" t="s">
        <v>191</v>
      </c>
      <c r="J60" s="325">
        <v>9</v>
      </c>
      <c r="K60" t="s">
        <v>102</v>
      </c>
      <c r="L60" t="s">
        <v>103</v>
      </c>
      <c r="M60">
        <v>41703</v>
      </c>
      <c r="N60">
        <v>152</v>
      </c>
      <c r="O60" t="s">
        <v>190</v>
      </c>
      <c r="P60" t="s">
        <v>102</v>
      </c>
      <c r="Q60" s="329" t="s">
        <v>191</v>
      </c>
      <c r="W60" s="157"/>
      <c r="X60" s="157"/>
      <c r="Y60" s="157"/>
      <c r="Z60" s="157"/>
      <c r="AA60" s="157"/>
      <c r="AB60" s="157"/>
      <c r="AC60" s="157"/>
      <c r="AD60" s="157"/>
      <c r="AE60" s="157"/>
      <c r="AF60" s="157"/>
      <c r="AG60" s="157"/>
      <c r="AH60" s="157"/>
      <c r="AI60" s="157"/>
      <c r="AJ60" s="157"/>
      <c r="AK60" s="157"/>
      <c r="AL60" s="157"/>
      <c r="AM60" s="157"/>
    </row>
    <row r="61" spans="1:39">
      <c r="A61" s="325">
        <v>3</v>
      </c>
      <c r="B61" s="326" t="s">
        <v>179</v>
      </c>
      <c r="C61" s="326" t="s">
        <v>105</v>
      </c>
      <c r="D61" s="327">
        <v>41707</v>
      </c>
      <c r="E61" s="326">
        <v>333</v>
      </c>
      <c r="F61" s="326" t="s">
        <v>190</v>
      </c>
      <c r="G61" s="326" t="s">
        <v>179</v>
      </c>
      <c r="H61" s="328" t="s">
        <v>191</v>
      </c>
      <c r="J61" s="325">
        <v>3</v>
      </c>
      <c r="K61" t="s">
        <v>179</v>
      </c>
      <c r="L61" t="s">
        <v>105</v>
      </c>
      <c r="M61">
        <v>41707</v>
      </c>
      <c r="N61">
        <v>333</v>
      </c>
      <c r="O61" t="s">
        <v>190</v>
      </c>
      <c r="P61" t="s">
        <v>179</v>
      </c>
      <c r="Q61" s="329" t="s">
        <v>191</v>
      </c>
      <c r="W61" s="157"/>
      <c r="X61" s="157"/>
      <c r="Y61" s="157"/>
      <c r="Z61" s="157"/>
      <c r="AA61" s="157"/>
      <c r="AB61" s="157"/>
      <c r="AC61" s="157"/>
      <c r="AD61" s="157"/>
      <c r="AE61" s="157"/>
      <c r="AF61" s="157"/>
      <c r="AG61" s="157"/>
      <c r="AH61" s="157"/>
      <c r="AI61" s="157"/>
      <c r="AJ61" s="157"/>
      <c r="AK61" s="157"/>
      <c r="AL61" s="157"/>
      <c r="AM61" s="157"/>
    </row>
    <row r="62" spans="1:39">
      <c r="A62" s="325">
        <v>7</v>
      </c>
      <c r="B62" s="326" t="s">
        <v>109</v>
      </c>
      <c r="C62" s="326" t="s">
        <v>108</v>
      </c>
      <c r="D62" s="327">
        <v>42072</v>
      </c>
      <c r="E62" s="326">
        <v>20</v>
      </c>
      <c r="F62" s="326" t="s">
        <v>192</v>
      </c>
      <c r="G62" s="326" t="s">
        <v>191</v>
      </c>
      <c r="H62" s="328" t="s">
        <v>109</v>
      </c>
      <c r="J62" s="325">
        <v>7</v>
      </c>
      <c r="K62" t="s">
        <v>109</v>
      </c>
      <c r="L62" t="s">
        <v>108</v>
      </c>
      <c r="M62">
        <v>42072</v>
      </c>
      <c r="N62">
        <v>20</v>
      </c>
      <c r="O62" t="s">
        <v>192</v>
      </c>
      <c r="P62" t="s">
        <v>191</v>
      </c>
      <c r="Q62" s="329" t="s">
        <v>109</v>
      </c>
      <c r="W62" s="157"/>
      <c r="X62" s="157"/>
      <c r="Y62" s="157"/>
      <c r="Z62" s="157"/>
      <c r="AA62" s="157"/>
      <c r="AB62" s="157"/>
      <c r="AC62" s="157"/>
      <c r="AD62" s="157"/>
      <c r="AE62" s="157"/>
      <c r="AF62" s="157"/>
      <c r="AG62" s="157"/>
      <c r="AH62" s="157"/>
      <c r="AI62" s="157"/>
      <c r="AJ62" s="157"/>
      <c r="AK62" s="157"/>
      <c r="AL62" s="157"/>
      <c r="AM62" s="157"/>
    </row>
    <row r="63" spans="1:39">
      <c r="A63" s="330">
        <v>1</v>
      </c>
      <c r="B63" s="331" t="s">
        <v>110</v>
      </c>
      <c r="C63" s="331" t="s">
        <v>111</v>
      </c>
      <c r="D63" s="332">
        <v>42108</v>
      </c>
      <c r="E63" s="331">
        <v>9</v>
      </c>
      <c r="F63" s="331" t="s">
        <v>192</v>
      </c>
      <c r="G63" s="331" t="s">
        <v>191</v>
      </c>
      <c r="H63" s="333" t="s">
        <v>110</v>
      </c>
      <c r="J63" s="330">
        <v>1</v>
      </c>
      <c r="K63" s="190" t="s">
        <v>110</v>
      </c>
      <c r="L63" s="190" t="s">
        <v>111</v>
      </c>
      <c r="M63" s="190">
        <v>42108</v>
      </c>
      <c r="N63" s="190">
        <v>9</v>
      </c>
      <c r="O63" s="190" t="s">
        <v>192</v>
      </c>
      <c r="P63" s="190" t="s">
        <v>191</v>
      </c>
      <c r="Q63" s="334" t="s">
        <v>110</v>
      </c>
      <c r="W63" s="157"/>
      <c r="X63" s="157"/>
      <c r="Y63" s="157"/>
      <c r="Z63" s="157"/>
      <c r="AA63" s="157"/>
      <c r="AB63" s="157"/>
      <c r="AC63" s="157"/>
      <c r="AD63" s="157"/>
      <c r="AE63" s="157"/>
      <c r="AF63" s="157"/>
      <c r="AG63" s="157"/>
      <c r="AH63" s="157"/>
      <c r="AI63" s="157"/>
      <c r="AJ63" s="157"/>
      <c r="AK63" s="157"/>
      <c r="AL63" s="157"/>
      <c r="AM63" s="157"/>
    </row>
    <row r="64" spans="1:39">
      <c r="W64" s="157"/>
      <c r="X64" s="157"/>
      <c r="Y64" s="157"/>
      <c r="Z64" s="157"/>
      <c r="AA64" s="157"/>
      <c r="AB64" s="157"/>
      <c r="AC64" s="157"/>
      <c r="AD64" s="157"/>
      <c r="AE64" s="157"/>
      <c r="AF64" s="157"/>
      <c r="AG64" s="157"/>
      <c r="AH64" s="157"/>
      <c r="AI64" s="157"/>
      <c r="AJ64" s="157"/>
      <c r="AK64" s="157"/>
      <c r="AL64" s="157"/>
      <c r="AM64" s="157"/>
    </row>
    <row r="65" spans="1:39">
      <c r="A65" s="335"/>
      <c r="B65" s="335"/>
      <c r="C65" s="335"/>
      <c r="D65" s="335"/>
      <c r="E65" s="335"/>
      <c r="F65" s="335"/>
      <c r="G65" s="335"/>
      <c r="H65" s="335"/>
      <c r="I65" s="335"/>
      <c r="J65" s="335"/>
      <c r="K65" s="335" t="s">
        <v>191</v>
      </c>
      <c r="L65" s="335"/>
      <c r="M65" s="335"/>
      <c r="N65" s="335"/>
      <c r="O65" s="335"/>
      <c r="P65" s="335"/>
      <c r="Q65" s="335"/>
      <c r="R65" s="335"/>
      <c r="S65" s="335"/>
      <c r="T65" s="335"/>
      <c r="U65" s="335"/>
      <c r="V65" s="335"/>
      <c r="W65" s="157"/>
      <c r="X65" s="157"/>
      <c r="Y65" s="157"/>
      <c r="Z65" s="157"/>
      <c r="AA65" s="157"/>
      <c r="AB65" s="157"/>
      <c r="AC65" s="157"/>
      <c r="AD65" s="157"/>
      <c r="AE65" s="157"/>
      <c r="AF65" s="157"/>
      <c r="AG65" s="157"/>
      <c r="AH65" s="157"/>
      <c r="AI65" s="157"/>
      <c r="AJ65" s="157"/>
      <c r="AK65" s="157"/>
      <c r="AL65" s="157"/>
      <c r="AM65" s="157"/>
    </row>
    <row r="66" spans="1:39">
      <c r="A66" s="335"/>
      <c r="B66" s="335"/>
      <c r="C66" s="335"/>
      <c r="D66" s="335"/>
      <c r="E66" s="335"/>
      <c r="F66" s="335"/>
      <c r="G66" s="335"/>
      <c r="H66" s="335"/>
      <c r="I66" s="335"/>
      <c r="J66" s="335"/>
      <c r="K66" s="335" t="s">
        <v>191</v>
      </c>
      <c r="L66" s="335"/>
      <c r="M66" s="335"/>
      <c r="N66" s="335"/>
      <c r="O66" s="335"/>
      <c r="P66" s="335"/>
      <c r="Q66" s="335"/>
      <c r="R66" s="335"/>
      <c r="S66" s="335"/>
      <c r="T66" s="335"/>
      <c r="U66" s="335"/>
      <c r="V66" s="335"/>
      <c r="W66" s="157"/>
      <c r="X66" s="157"/>
      <c r="Y66" s="157"/>
      <c r="Z66" s="157"/>
      <c r="AA66" s="157"/>
      <c r="AB66" s="157"/>
      <c r="AC66" s="157"/>
      <c r="AD66" s="157"/>
      <c r="AE66" s="157"/>
      <c r="AF66" s="157"/>
      <c r="AG66" s="157"/>
      <c r="AH66" s="157"/>
      <c r="AI66" s="157"/>
      <c r="AJ66" s="157"/>
      <c r="AK66" s="157"/>
      <c r="AL66" s="157"/>
      <c r="AM66" s="157"/>
    </row>
    <row r="67" spans="1:39">
      <c r="A67" s="335"/>
      <c r="B67" s="335"/>
      <c r="C67" s="335"/>
      <c r="D67" s="335"/>
      <c r="E67" s="335"/>
      <c r="F67" s="335"/>
      <c r="G67" s="335"/>
      <c r="H67" s="335"/>
      <c r="I67" s="335"/>
      <c r="J67" s="335"/>
      <c r="K67" s="335" t="s">
        <v>191</v>
      </c>
      <c r="L67" s="335"/>
      <c r="M67" s="335"/>
      <c r="N67" s="335"/>
      <c r="O67" s="335"/>
      <c r="P67" s="335"/>
      <c r="Q67" s="335"/>
      <c r="R67" s="335"/>
      <c r="S67" s="335"/>
      <c r="T67" s="335"/>
      <c r="U67" s="335"/>
      <c r="V67" s="335"/>
      <c r="W67" s="157"/>
      <c r="X67" s="157"/>
      <c r="Y67" s="157"/>
      <c r="Z67" s="157"/>
      <c r="AA67" s="157"/>
      <c r="AB67" s="157"/>
      <c r="AC67" s="157"/>
      <c r="AD67" s="157"/>
      <c r="AE67" s="157"/>
      <c r="AF67" s="157"/>
      <c r="AG67" s="157"/>
      <c r="AH67" s="157"/>
      <c r="AI67" s="157"/>
      <c r="AJ67" s="157"/>
      <c r="AK67" s="157"/>
      <c r="AL67" s="157"/>
      <c r="AM67" s="157"/>
    </row>
    <row r="68" spans="1:39">
      <c r="A68" s="335"/>
      <c r="B68" s="335"/>
      <c r="C68" s="335"/>
      <c r="D68" s="335"/>
      <c r="E68" s="335"/>
      <c r="F68" s="335"/>
      <c r="G68" s="335"/>
      <c r="H68" s="335"/>
      <c r="I68" s="335"/>
      <c r="J68" s="335"/>
      <c r="K68" s="335" t="s">
        <v>191</v>
      </c>
      <c r="L68" s="335"/>
      <c r="M68" s="335"/>
      <c r="N68" s="335"/>
      <c r="O68" s="335"/>
      <c r="P68" s="335"/>
      <c r="Q68" s="335"/>
      <c r="R68" s="335"/>
      <c r="S68" s="335"/>
      <c r="T68" s="335"/>
      <c r="U68" s="335"/>
      <c r="V68" s="335"/>
      <c r="W68" s="157"/>
      <c r="X68" s="157"/>
      <c r="Y68" s="157"/>
      <c r="Z68" s="157"/>
      <c r="AA68" s="157"/>
      <c r="AB68" s="157"/>
      <c r="AC68" s="157"/>
      <c r="AD68" s="157"/>
      <c r="AE68" s="157"/>
      <c r="AF68" s="157"/>
      <c r="AG68" s="157"/>
      <c r="AH68" s="157"/>
      <c r="AI68" s="157"/>
      <c r="AJ68" s="157"/>
      <c r="AK68" s="157"/>
      <c r="AL68" s="157"/>
      <c r="AM68" s="157"/>
    </row>
    <row r="69" spans="1:39">
      <c r="A69" s="335"/>
      <c r="B69" s="335"/>
      <c r="C69" s="335"/>
      <c r="D69" s="335"/>
      <c r="E69" s="335"/>
      <c r="F69" s="335"/>
      <c r="G69" s="335"/>
      <c r="H69" s="335"/>
      <c r="I69" s="335"/>
      <c r="J69" s="335"/>
      <c r="K69" s="335"/>
      <c r="L69" s="335"/>
      <c r="M69" s="335"/>
      <c r="N69" s="335"/>
      <c r="O69" s="335"/>
      <c r="P69" s="335"/>
      <c r="Q69" s="335"/>
      <c r="R69" s="335"/>
      <c r="S69" s="335"/>
      <c r="T69" s="335"/>
      <c r="U69" s="335"/>
      <c r="V69" s="335"/>
      <c r="W69" s="157"/>
      <c r="X69" s="157"/>
      <c r="Y69" s="157"/>
      <c r="Z69" s="157"/>
      <c r="AA69" s="157"/>
      <c r="AB69" s="157"/>
      <c r="AC69" s="157"/>
      <c r="AD69" s="157"/>
      <c r="AE69" s="157"/>
      <c r="AF69" s="157"/>
      <c r="AG69" s="157"/>
      <c r="AH69" s="157"/>
      <c r="AI69" s="157"/>
      <c r="AJ69" s="157"/>
      <c r="AK69" s="157"/>
      <c r="AL69" s="157"/>
      <c r="AM69" s="157"/>
    </row>
    <row r="70" spans="1:39">
      <c r="A70" s="335"/>
      <c r="B70" s="335"/>
      <c r="C70" s="335"/>
      <c r="D70" s="335"/>
      <c r="E70" s="335"/>
      <c r="F70" s="335"/>
      <c r="G70" s="335"/>
      <c r="H70" s="335"/>
      <c r="I70" s="335"/>
      <c r="J70" s="335"/>
      <c r="K70" s="335"/>
      <c r="L70" s="335"/>
      <c r="M70" s="335"/>
      <c r="N70" s="335"/>
      <c r="O70" s="335"/>
      <c r="P70" s="335"/>
      <c r="Q70" s="335"/>
      <c r="R70" s="335"/>
      <c r="S70" s="335"/>
      <c r="T70" s="335"/>
      <c r="U70" s="335"/>
      <c r="V70" s="335"/>
      <c r="W70" s="157"/>
      <c r="X70" s="157"/>
      <c r="Y70" s="157"/>
      <c r="Z70" s="157"/>
      <c r="AA70" s="157"/>
      <c r="AB70" s="157"/>
      <c r="AC70" s="157"/>
      <c r="AD70" s="157"/>
      <c r="AE70" s="157"/>
      <c r="AF70" s="157"/>
      <c r="AG70" s="157"/>
      <c r="AH70" s="157"/>
      <c r="AI70" s="157"/>
      <c r="AJ70" s="157"/>
      <c r="AK70" s="157"/>
      <c r="AL70" s="157"/>
      <c r="AM70" s="157"/>
    </row>
    <row r="71" spans="1:39">
      <c r="A71" s="335"/>
      <c r="B71" s="335"/>
      <c r="C71" s="335"/>
      <c r="D71" s="335"/>
      <c r="E71" s="335"/>
      <c r="F71" s="335"/>
      <c r="G71" s="335"/>
      <c r="H71" s="335"/>
      <c r="I71" s="335"/>
      <c r="J71" s="335"/>
      <c r="K71" s="335"/>
      <c r="L71" s="335"/>
      <c r="M71" s="335"/>
      <c r="N71" s="335"/>
      <c r="O71" s="335"/>
      <c r="P71" s="335"/>
      <c r="Q71" s="335"/>
      <c r="R71" s="335"/>
      <c r="S71" s="335"/>
      <c r="T71" s="335"/>
      <c r="U71" s="335"/>
      <c r="V71" s="335"/>
      <c r="W71" s="157"/>
      <c r="X71" s="157"/>
      <c r="Y71" s="157"/>
      <c r="Z71" s="157"/>
      <c r="AA71" s="157"/>
      <c r="AB71" s="157"/>
      <c r="AC71" s="157"/>
      <c r="AD71" s="157"/>
      <c r="AE71" s="157"/>
      <c r="AF71" s="157"/>
      <c r="AG71" s="157"/>
      <c r="AH71" s="157"/>
      <c r="AI71" s="157"/>
      <c r="AJ71" s="157"/>
      <c r="AK71" s="157"/>
      <c r="AL71" s="157"/>
      <c r="AM71" s="157"/>
    </row>
    <row r="72" spans="1:39">
      <c r="A72" s="335"/>
      <c r="B72" s="335"/>
      <c r="C72" s="335"/>
      <c r="D72" s="335"/>
      <c r="E72" s="335"/>
      <c r="F72" s="335"/>
      <c r="G72" s="335"/>
      <c r="H72" s="335"/>
      <c r="I72" s="335"/>
      <c r="J72" s="335"/>
      <c r="K72" s="335"/>
      <c r="L72" s="335"/>
      <c r="M72" s="335"/>
      <c r="N72" s="335"/>
      <c r="O72" s="335"/>
      <c r="P72" s="335"/>
      <c r="Q72" s="335"/>
      <c r="R72" s="335"/>
      <c r="S72" s="335"/>
      <c r="T72" s="335"/>
      <c r="U72" s="335"/>
      <c r="V72" s="335"/>
      <c r="W72" s="157"/>
      <c r="X72" s="157"/>
      <c r="Y72" s="157"/>
      <c r="Z72" s="157"/>
      <c r="AA72" s="157"/>
      <c r="AB72" s="157"/>
      <c r="AC72" s="157"/>
      <c r="AD72" s="157"/>
      <c r="AE72" s="157"/>
      <c r="AF72" s="157"/>
      <c r="AG72" s="157"/>
      <c r="AH72" s="157"/>
      <c r="AI72" s="157"/>
      <c r="AJ72" s="157"/>
      <c r="AK72" s="157"/>
      <c r="AL72" s="157"/>
      <c r="AM72" s="157"/>
    </row>
    <row r="73" spans="1:39">
      <c r="A73" s="335"/>
      <c r="B73" s="335"/>
      <c r="C73" s="335"/>
      <c r="D73" s="335"/>
      <c r="E73" s="335"/>
      <c r="F73" s="335"/>
      <c r="G73" s="335"/>
      <c r="H73" s="335"/>
      <c r="I73" s="335"/>
      <c r="J73" s="335"/>
      <c r="K73" s="335"/>
      <c r="L73" s="335"/>
      <c r="M73" s="335"/>
      <c r="N73" s="335"/>
      <c r="O73" s="335"/>
      <c r="P73" s="335"/>
      <c r="Q73" s="335"/>
      <c r="R73" s="335"/>
      <c r="S73" s="335"/>
      <c r="T73" s="335"/>
      <c r="U73" s="335"/>
      <c r="V73" s="335"/>
      <c r="W73" s="157"/>
      <c r="X73" s="157"/>
      <c r="Y73" s="157"/>
      <c r="Z73" s="157"/>
      <c r="AA73" s="157"/>
      <c r="AB73" s="157"/>
      <c r="AC73" s="157"/>
      <c r="AD73" s="157"/>
      <c r="AE73" s="157"/>
      <c r="AF73" s="157"/>
      <c r="AG73" s="157"/>
      <c r="AH73" s="157"/>
      <c r="AI73" s="157"/>
      <c r="AJ73" s="157"/>
      <c r="AK73" s="157"/>
      <c r="AL73" s="157"/>
      <c r="AM73" s="157"/>
    </row>
    <row r="74" spans="1:39">
      <c r="A74" s="335"/>
      <c r="B74" s="335"/>
      <c r="C74" s="335"/>
      <c r="D74" s="335"/>
      <c r="E74" s="335"/>
      <c r="F74" s="335"/>
      <c r="G74" s="335"/>
      <c r="H74" s="335"/>
      <c r="I74" s="335"/>
      <c r="J74" s="335"/>
      <c r="K74" s="335"/>
      <c r="L74" s="335"/>
      <c r="M74" s="335"/>
      <c r="N74" s="335"/>
      <c r="O74" s="335"/>
      <c r="P74" s="335"/>
      <c r="Q74" s="335"/>
      <c r="R74" s="335"/>
      <c r="S74" s="335"/>
      <c r="T74" s="335"/>
      <c r="U74" s="335"/>
      <c r="V74" s="335"/>
      <c r="W74" s="157"/>
      <c r="X74" s="157"/>
      <c r="Y74" s="157"/>
      <c r="Z74" s="157"/>
      <c r="AA74" s="157"/>
      <c r="AB74" s="157"/>
      <c r="AC74" s="157"/>
      <c r="AD74" s="157"/>
      <c r="AE74" s="157"/>
      <c r="AF74" s="157"/>
      <c r="AG74" s="157"/>
      <c r="AH74" s="157"/>
      <c r="AI74" s="157"/>
      <c r="AJ74" s="157"/>
      <c r="AK74" s="157"/>
      <c r="AL74" s="157"/>
      <c r="AM74" s="157"/>
    </row>
    <row r="75" spans="1:39">
      <c r="A75" s="335"/>
      <c r="B75" s="335"/>
      <c r="C75" s="335"/>
      <c r="D75" s="335"/>
      <c r="E75" s="335"/>
      <c r="F75" s="335"/>
      <c r="G75" s="335"/>
      <c r="H75" s="335"/>
      <c r="I75" s="335"/>
      <c r="J75" s="335"/>
      <c r="K75" s="335"/>
      <c r="L75" s="335"/>
      <c r="M75" s="335"/>
      <c r="N75" s="335"/>
      <c r="O75" s="335"/>
      <c r="P75" s="335"/>
      <c r="Q75" s="335"/>
      <c r="R75" s="335"/>
      <c r="S75" s="335"/>
      <c r="T75" s="335"/>
      <c r="U75" s="335"/>
      <c r="V75" s="335"/>
      <c r="W75" s="157"/>
      <c r="X75" s="157"/>
      <c r="Y75" s="157"/>
      <c r="Z75" s="157"/>
      <c r="AA75" s="157"/>
      <c r="AB75" s="157"/>
      <c r="AC75" s="157"/>
      <c r="AD75" s="157"/>
      <c r="AE75" s="157"/>
      <c r="AF75" s="157"/>
      <c r="AG75" s="157"/>
      <c r="AH75" s="157"/>
      <c r="AI75" s="157"/>
      <c r="AJ75" s="157"/>
      <c r="AK75" s="157"/>
      <c r="AL75" s="157"/>
      <c r="AM75" s="157"/>
    </row>
    <row r="76" spans="1:39">
      <c r="A76" s="335"/>
      <c r="B76" s="335"/>
      <c r="C76" s="335"/>
      <c r="D76" s="335"/>
      <c r="E76" s="335"/>
      <c r="F76" s="335"/>
      <c r="G76" s="335"/>
      <c r="H76" s="335"/>
      <c r="I76" s="335"/>
      <c r="J76" s="335"/>
      <c r="K76" s="335"/>
      <c r="L76" s="335"/>
      <c r="M76" s="335"/>
      <c r="N76" s="335"/>
      <c r="O76" s="335"/>
      <c r="P76" s="335"/>
      <c r="Q76" s="335"/>
      <c r="R76" s="335"/>
      <c r="S76" s="335"/>
      <c r="T76" s="335"/>
      <c r="U76" s="335"/>
      <c r="V76" s="335"/>
      <c r="W76" s="157"/>
      <c r="X76" s="157"/>
      <c r="Y76" s="157"/>
      <c r="Z76" s="157"/>
      <c r="AA76" s="157"/>
      <c r="AB76" s="157"/>
      <c r="AC76" s="157"/>
      <c r="AD76" s="157"/>
      <c r="AE76" s="157"/>
      <c r="AF76" s="157"/>
      <c r="AG76" s="157"/>
      <c r="AH76" s="157"/>
      <c r="AI76" s="157"/>
      <c r="AJ76" s="157"/>
      <c r="AK76" s="157"/>
      <c r="AL76" s="157"/>
      <c r="AM76" s="157"/>
    </row>
    <row r="77" spans="1:39">
      <c r="A77" s="335"/>
      <c r="B77" s="335"/>
      <c r="C77" s="335"/>
      <c r="D77" s="335"/>
      <c r="E77" s="335"/>
      <c r="F77" s="335"/>
      <c r="G77" s="335"/>
      <c r="H77" s="335"/>
      <c r="I77" s="335"/>
      <c r="J77" s="335"/>
      <c r="K77" s="335"/>
      <c r="L77" s="335"/>
      <c r="M77" s="335"/>
      <c r="N77" s="335"/>
      <c r="O77" s="335"/>
      <c r="P77" s="335"/>
      <c r="Q77" s="335"/>
      <c r="R77" s="335"/>
      <c r="S77" s="335"/>
      <c r="T77" s="335"/>
      <c r="U77" s="335"/>
      <c r="V77" s="335"/>
      <c r="W77" s="157"/>
      <c r="X77" s="157"/>
      <c r="Y77" s="157"/>
      <c r="Z77" s="157"/>
      <c r="AA77" s="157"/>
      <c r="AB77" s="157"/>
      <c r="AC77" s="157"/>
      <c r="AD77" s="157"/>
      <c r="AE77" s="157"/>
      <c r="AF77" s="157"/>
      <c r="AG77" s="157"/>
      <c r="AH77" s="157"/>
      <c r="AI77" s="157"/>
      <c r="AJ77" s="157"/>
      <c r="AK77" s="157"/>
      <c r="AL77" s="157"/>
      <c r="AM77" s="157"/>
    </row>
    <row r="78" spans="1:39">
      <c r="A78" s="335"/>
      <c r="B78" s="335"/>
      <c r="C78" s="335"/>
      <c r="D78" s="335"/>
      <c r="E78" s="335"/>
      <c r="F78" s="335"/>
      <c r="G78" s="335"/>
      <c r="H78" s="335"/>
      <c r="I78" s="335"/>
      <c r="J78" s="335"/>
      <c r="K78" s="335"/>
      <c r="L78" s="335"/>
      <c r="M78" s="335"/>
      <c r="N78" s="335"/>
      <c r="O78" s="335"/>
      <c r="P78" s="335"/>
      <c r="Q78" s="335"/>
      <c r="R78" s="335"/>
      <c r="S78" s="335"/>
      <c r="T78" s="335"/>
      <c r="U78" s="335"/>
      <c r="V78" s="335"/>
      <c r="W78" s="157"/>
      <c r="X78" s="157"/>
      <c r="Y78" s="157"/>
      <c r="Z78" s="157"/>
      <c r="AA78" s="157"/>
      <c r="AB78" s="157"/>
      <c r="AC78" s="157"/>
      <c r="AD78" s="157"/>
      <c r="AE78" s="157"/>
      <c r="AF78" s="157"/>
      <c r="AG78" s="157"/>
      <c r="AH78" s="157"/>
      <c r="AI78" s="157"/>
      <c r="AJ78" s="157"/>
      <c r="AK78" s="157"/>
      <c r="AL78" s="157"/>
      <c r="AM78" s="157"/>
    </row>
    <row r="79" spans="1:39">
      <c r="A79" s="335"/>
      <c r="B79" s="335"/>
      <c r="C79" s="335"/>
      <c r="D79" s="335"/>
      <c r="E79" s="335"/>
      <c r="F79" s="335"/>
      <c r="G79" s="335"/>
      <c r="H79" s="335"/>
      <c r="I79" s="335"/>
      <c r="J79" s="335"/>
      <c r="K79" s="335"/>
      <c r="L79" s="335"/>
      <c r="M79" s="335"/>
      <c r="N79" s="335"/>
      <c r="O79" s="335"/>
      <c r="P79" s="335"/>
      <c r="Q79" s="335"/>
      <c r="R79" s="335"/>
      <c r="S79" s="335"/>
      <c r="T79" s="335"/>
      <c r="U79" s="335"/>
      <c r="V79" s="335"/>
    </row>
    <row r="82" spans="1:39">
      <c r="A82" s="336">
        <v>4</v>
      </c>
      <c r="B82" s="336" t="s">
        <v>194</v>
      </c>
      <c r="C82" s="308"/>
      <c r="W82" s="157"/>
      <c r="X82" s="157"/>
      <c r="Y82" s="157"/>
      <c r="Z82" s="157"/>
      <c r="AA82" s="157"/>
      <c r="AB82" s="157"/>
      <c r="AC82" s="157"/>
      <c r="AD82" s="157"/>
      <c r="AE82" s="157"/>
      <c r="AF82" s="157"/>
      <c r="AG82" s="157"/>
      <c r="AH82" s="157"/>
      <c r="AI82" s="157"/>
      <c r="AJ82" s="157"/>
      <c r="AK82" s="157"/>
      <c r="AL82" s="157"/>
      <c r="AM82" s="157"/>
    </row>
    <row r="83" spans="1:39">
      <c r="A83" s="308"/>
      <c r="B83" s="308"/>
      <c r="C83" s="308"/>
      <c r="W83" s="157"/>
      <c r="X83" s="157"/>
      <c r="Y83" s="157"/>
      <c r="Z83" s="157"/>
      <c r="AA83" s="157"/>
      <c r="AB83" s="157"/>
      <c r="AC83" s="157"/>
      <c r="AD83" s="157"/>
      <c r="AE83" s="157"/>
      <c r="AF83" s="157"/>
      <c r="AG83" s="157"/>
      <c r="AH83" s="157"/>
      <c r="AI83" s="157"/>
      <c r="AJ83" s="157"/>
      <c r="AK83" s="157"/>
      <c r="AL83" s="157"/>
      <c r="AM83" s="157"/>
    </row>
    <row r="84" spans="1:39">
      <c r="A84" s="308"/>
      <c r="B84" s="308"/>
      <c r="C84" s="308"/>
      <c r="W84" s="157"/>
      <c r="X84" s="157"/>
      <c r="Y84" s="157"/>
      <c r="Z84" s="157"/>
      <c r="AA84" s="157"/>
      <c r="AB84" s="157"/>
      <c r="AC84" s="157"/>
      <c r="AD84" s="157"/>
      <c r="AE84" s="157"/>
      <c r="AF84" s="157"/>
      <c r="AG84" s="157"/>
      <c r="AH84" s="157"/>
      <c r="AI84" s="157"/>
      <c r="AJ84" s="157"/>
      <c r="AK84" s="157"/>
      <c r="AL84" s="157"/>
      <c r="AM84" s="157"/>
    </row>
    <row r="85" spans="1:39" s="308" customFormat="1">
      <c r="W85" s="337"/>
      <c r="X85" s="337"/>
      <c r="Y85" s="337"/>
      <c r="Z85" s="337"/>
      <c r="AA85" s="337"/>
      <c r="AB85" s="337"/>
      <c r="AC85" s="337"/>
      <c r="AD85" s="337"/>
      <c r="AE85" s="337"/>
      <c r="AF85" s="337"/>
      <c r="AG85" s="337"/>
      <c r="AH85" s="337"/>
      <c r="AI85" s="337"/>
      <c r="AJ85" s="337"/>
      <c r="AK85" s="337"/>
      <c r="AL85" s="337"/>
      <c r="AM85" s="337"/>
    </row>
    <row r="86" spans="1:39" s="308" customFormat="1"/>
    <row r="87" spans="1:39" s="308" customFormat="1"/>
    <row r="88" spans="1:39" s="308" customFormat="1"/>
    <row r="89" spans="1:39" s="308" customFormat="1">
      <c r="A89" s="336">
        <v>4</v>
      </c>
      <c r="B89" s="336" t="s">
        <v>47</v>
      </c>
    </row>
    <row r="90" spans="1:39" s="308" customFormat="1"/>
    <row r="91" spans="1:39" s="308" customFormat="1"/>
    <row r="92" spans="1:39" s="308" customFormat="1"/>
    <row r="93" spans="1:39" s="308" customFormat="1"/>
    <row r="94" spans="1:39" s="308" customFormat="1"/>
    <row r="95" spans="1:39" s="308" customFormat="1">
      <c r="G95" s="337"/>
    </row>
    <row r="96" spans="1:39" s="308" customFormat="1">
      <c r="C96" s="338" t="s">
        <v>55</v>
      </c>
      <c r="D96" s="338" t="s">
        <v>195</v>
      </c>
      <c r="E96" s="338" t="s">
        <v>196</v>
      </c>
      <c r="G96" s="337"/>
    </row>
    <row r="97" spans="2:39" s="308" customFormat="1">
      <c r="B97" s="339" t="s">
        <v>197</v>
      </c>
      <c r="C97" s="340">
        <v>5</v>
      </c>
      <c r="D97" s="341">
        <v>4</v>
      </c>
      <c r="E97" s="342">
        <v>4</v>
      </c>
      <c r="G97" s="337"/>
    </row>
    <row r="98" spans="2:39" s="308" customFormat="1">
      <c r="B98" s="339" t="s">
        <v>198</v>
      </c>
      <c r="C98" s="343">
        <v>1</v>
      </c>
      <c r="D98" s="51">
        <v>3</v>
      </c>
      <c r="E98" s="344">
        <v>5</v>
      </c>
      <c r="G98" s="337"/>
    </row>
    <row r="99" spans="2:39" s="308" customFormat="1">
      <c r="G99" s="337"/>
    </row>
    <row r="100" spans="2:39" s="308" customFormat="1" ht="18.75" customHeight="1">
      <c r="G100" s="337"/>
      <c r="S100" s="337"/>
      <c r="T100" s="337" t="s">
        <v>208</v>
      </c>
      <c r="U100" s="337" t="s">
        <v>209</v>
      </c>
      <c r="V100" s="337" t="s">
        <v>210</v>
      </c>
      <c r="W100" s="337" t="s">
        <v>211</v>
      </c>
    </row>
    <row r="101" spans="2:39" s="308" customFormat="1">
      <c r="G101" s="337"/>
      <c r="H101" s="337"/>
      <c r="I101" s="337"/>
      <c r="J101" s="337"/>
      <c r="K101" s="337"/>
      <c r="L101" s="337"/>
      <c r="M101" s="337"/>
      <c r="N101" s="337"/>
      <c r="O101" s="337"/>
      <c r="P101" s="337"/>
      <c r="Q101" s="337"/>
      <c r="R101" s="337"/>
      <c r="S101" s="337" t="s">
        <v>212</v>
      </c>
      <c r="T101" s="352">
        <v>3</v>
      </c>
      <c r="U101" s="352">
        <v>4</v>
      </c>
      <c r="V101" s="352">
        <v>7</v>
      </c>
      <c r="W101" s="352">
        <v>5</v>
      </c>
      <c r="X101" s="337"/>
      <c r="Y101" s="337"/>
      <c r="Z101" s="337"/>
      <c r="AA101" s="337"/>
      <c r="AB101" s="337"/>
      <c r="AC101" s="337"/>
      <c r="AD101" s="337"/>
      <c r="AE101" s="337"/>
      <c r="AF101" s="337"/>
      <c r="AG101" s="337"/>
      <c r="AH101" s="337"/>
      <c r="AI101" s="337"/>
      <c r="AJ101" s="337"/>
      <c r="AK101" s="337"/>
      <c r="AL101" s="337"/>
      <c r="AM101" s="337"/>
    </row>
    <row r="102" spans="2:39" s="308" customFormat="1">
      <c r="H102" s="337"/>
      <c r="I102" s="337"/>
      <c r="J102" s="337"/>
      <c r="K102" s="337"/>
      <c r="L102" s="337"/>
      <c r="M102" s="337"/>
      <c r="N102" s="337"/>
      <c r="O102" s="337"/>
      <c r="P102" s="337"/>
      <c r="Q102" s="337"/>
      <c r="R102" s="337"/>
      <c r="S102" s="337" t="s">
        <v>213</v>
      </c>
      <c r="T102" s="352">
        <v>4</v>
      </c>
      <c r="U102" s="352">
        <v>2</v>
      </c>
      <c r="V102" s="352">
        <v>5</v>
      </c>
      <c r="W102" s="352">
        <v>3</v>
      </c>
      <c r="X102" s="337"/>
      <c r="Y102" s="337"/>
      <c r="Z102" s="337"/>
      <c r="AA102" s="337"/>
      <c r="AB102" s="337"/>
      <c r="AC102" s="337"/>
      <c r="AD102" s="337"/>
      <c r="AE102" s="337"/>
      <c r="AF102" s="337"/>
      <c r="AG102" s="337"/>
      <c r="AH102" s="337"/>
      <c r="AI102" s="337"/>
      <c r="AJ102" s="337"/>
      <c r="AK102" s="337"/>
      <c r="AL102" s="337"/>
      <c r="AM102" s="337"/>
    </row>
    <row r="103" spans="2:39" s="308" customFormat="1">
      <c r="H103" s="337"/>
      <c r="I103" s="337"/>
      <c r="J103" s="337"/>
      <c r="K103" s="337"/>
      <c r="L103" s="337"/>
      <c r="M103" s="337"/>
      <c r="S103" s="337"/>
      <c r="T103" s="337"/>
      <c r="U103" s="337"/>
      <c r="V103" s="337"/>
      <c r="W103" s="337"/>
      <c r="X103" s="337"/>
      <c r="Y103" s="337"/>
      <c r="Z103" s="337"/>
      <c r="AA103" s="337"/>
      <c r="AB103" s="337"/>
      <c r="AC103" s="337"/>
      <c r="AD103" s="337"/>
      <c r="AE103" s="337"/>
      <c r="AF103" s="337"/>
      <c r="AG103" s="337"/>
      <c r="AH103" s="337"/>
      <c r="AI103" s="337"/>
      <c r="AJ103" s="337"/>
      <c r="AK103" s="337"/>
      <c r="AL103" s="337"/>
      <c r="AM103" s="337"/>
    </row>
    <row r="104" spans="2:39" s="308" customFormat="1">
      <c r="H104" s="337"/>
      <c r="I104" s="337"/>
      <c r="J104" s="337"/>
      <c r="K104" s="337"/>
      <c r="L104" s="337"/>
      <c r="M104" s="337"/>
      <c r="S104" s="337"/>
      <c r="T104" s="337"/>
      <c r="U104" s="337"/>
      <c r="V104" s="337"/>
      <c r="W104" s="337"/>
      <c r="X104" s="337"/>
      <c r="Y104" s="337"/>
      <c r="Z104" s="337"/>
      <c r="AA104" s="337"/>
      <c r="AB104" s="337"/>
      <c r="AC104" s="337"/>
      <c r="AD104" s="337"/>
      <c r="AE104" s="337"/>
      <c r="AF104" s="337"/>
      <c r="AG104" s="337"/>
      <c r="AH104" s="337"/>
      <c r="AI104" s="337"/>
      <c r="AJ104" s="337"/>
      <c r="AK104" s="337"/>
      <c r="AL104" s="337"/>
      <c r="AM104" s="337"/>
    </row>
    <row r="105" spans="2:39" s="308" customFormat="1">
      <c r="G105" s="337"/>
      <c r="H105" s="337"/>
      <c r="I105" s="337"/>
      <c r="J105" s="337"/>
      <c r="K105" s="337"/>
      <c r="L105" s="337"/>
      <c r="M105" s="337"/>
      <c r="S105" s="337"/>
      <c r="T105" s="337"/>
      <c r="U105" s="337"/>
      <c r="V105" s="337"/>
      <c r="W105" s="337"/>
      <c r="X105" s="337"/>
      <c r="Y105" s="337"/>
      <c r="Z105" s="337"/>
      <c r="AA105" s="337"/>
      <c r="AB105" s="337"/>
      <c r="AC105" s="337"/>
      <c r="AD105" s="337"/>
      <c r="AE105" s="337"/>
      <c r="AF105" s="337"/>
      <c r="AG105" s="337"/>
      <c r="AH105" s="337"/>
      <c r="AI105" s="337"/>
      <c r="AJ105" s="337"/>
      <c r="AK105" s="337"/>
      <c r="AL105" s="337"/>
      <c r="AM105" s="337"/>
    </row>
    <row r="106" spans="2:39" s="308" customFormat="1">
      <c r="G106" s="337"/>
      <c r="H106" s="337"/>
      <c r="I106" s="337"/>
      <c r="J106" s="337"/>
      <c r="K106" s="337"/>
      <c r="L106" s="337"/>
      <c r="M106" s="337"/>
      <c r="S106" s="337"/>
      <c r="T106" s="337"/>
      <c r="U106" s="337"/>
      <c r="V106" s="337"/>
      <c r="W106" s="337"/>
      <c r="X106" s="337"/>
      <c r="Y106" s="337"/>
      <c r="Z106" s="337"/>
      <c r="AA106" s="337"/>
      <c r="AB106" s="337"/>
      <c r="AC106" s="337"/>
      <c r="AD106" s="337"/>
      <c r="AE106" s="337"/>
      <c r="AF106" s="337"/>
      <c r="AG106" s="337"/>
      <c r="AH106" s="337"/>
      <c r="AI106" s="337"/>
      <c r="AJ106" s="337"/>
      <c r="AK106" s="337"/>
      <c r="AL106" s="337"/>
      <c r="AM106" s="337"/>
    </row>
    <row r="107" spans="2:39" s="308" customFormat="1">
      <c r="G107" s="337"/>
      <c r="H107" s="337"/>
      <c r="I107" s="337"/>
      <c r="J107" s="337"/>
      <c r="K107" s="337"/>
      <c r="L107" s="337"/>
      <c r="M107" s="337"/>
      <c r="N107" s="337"/>
      <c r="O107" s="337"/>
      <c r="P107" s="337"/>
      <c r="Q107" s="337"/>
      <c r="R107" s="337"/>
      <c r="S107" s="337"/>
      <c r="T107" s="337"/>
      <c r="U107" s="337"/>
      <c r="V107" s="337"/>
      <c r="W107" s="337"/>
      <c r="X107" s="337"/>
      <c r="Y107" s="337"/>
      <c r="Z107" s="337"/>
      <c r="AA107" s="337"/>
      <c r="AB107" s="337"/>
      <c r="AC107" s="337"/>
      <c r="AD107" s="337"/>
      <c r="AE107" s="337"/>
      <c r="AF107" s="337"/>
      <c r="AG107" s="337"/>
      <c r="AH107" s="337"/>
      <c r="AI107" s="337"/>
      <c r="AJ107" s="337"/>
      <c r="AK107" s="337"/>
      <c r="AL107" s="337"/>
      <c r="AM107" s="337"/>
    </row>
    <row r="108" spans="2:39" s="308" customFormat="1">
      <c r="G108" s="337"/>
      <c r="H108" s="337"/>
      <c r="I108" s="337"/>
      <c r="J108" s="337"/>
      <c r="K108" s="337"/>
      <c r="L108" s="337"/>
      <c r="M108" s="337"/>
      <c r="N108" s="337"/>
      <c r="O108" s="337"/>
      <c r="P108" s="337"/>
      <c r="Q108" s="337"/>
      <c r="R108" s="337"/>
      <c r="S108" s="337"/>
      <c r="T108" s="337"/>
      <c r="U108" s="337"/>
      <c r="V108" s="337"/>
      <c r="W108" s="337"/>
      <c r="X108" s="337"/>
      <c r="Y108" s="337"/>
      <c r="Z108" s="337"/>
      <c r="AA108" s="337"/>
      <c r="AB108" s="337"/>
      <c r="AC108" s="337"/>
      <c r="AD108" s="337"/>
      <c r="AE108" s="337"/>
      <c r="AF108" s="337"/>
      <c r="AG108" s="337"/>
      <c r="AH108" s="337"/>
      <c r="AI108" s="337"/>
      <c r="AJ108" s="337"/>
      <c r="AK108" s="337"/>
      <c r="AL108" s="337"/>
      <c r="AM108" s="337"/>
    </row>
    <row r="109" spans="2:39" s="308" customFormat="1">
      <c r="G109" s="337"/>
      <c r="H109" s="337"/>
      <c r="I109" s="337"/>
      <c r="J109" s="337"/>
      <c r="K109" s="337"/>
      <c r="L109" s="337"/>
      <c r="M109" s="337"/>
      <c r="N109" s="337"/>
      <c r="O109" s="337"/>
      <c r="P109" s="337"/>
      <c r="Q109" s="337"/>
      <c r="R109" s="337"/>
      <c r="S109" s="337"/>
      <c r="T109" s="337"/>
      <c r="U109" s="337"/>
      <c r="V109" s="337"/>
      <c r="W109" s="337"/>
      <c r="X109" s="337"/>
      <c r="Y109" s="337"/>
      <c r="Z109" s="337"/>
      <c r="AA109" s="337"/>
      <c r="AB109" s="337"/>
      <c r="AC109" s="337"/>
      <c r="AD109" s="337"/>
      <c r="AE109" s="337"/>
      <c r="AF109" s="337"/>
      <c r="AG109" s="337"/>
      <c r="AH109" s="337"/>
      <c r="AI109" s="337"/>
      <c r="AJ109" s="337"/>
      <c r="AK109" s="337"/>
      <c r="AL109" s="337"/>
      <c r="AM109" s="337"/>
    </row>
    <row r="110" spans="2:39" s="308" customFormat="1">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7"/>
      <c r="AH110" s="337"/>
      <c r="AI110" s="337"/>
      <c r="AJ110" s="337"/>
      <c r="AK110" s="337"/>
      <c r="AL110" s="337"/>
      <c r="AM110" s="337"/>
    </row>
    <row r="111" spans="2:39" s="308" customFormat="1">
      <c r="G111" s="337"/>
      <c r="H111" s="337"/>
      <c r="I111" s="337"/>
      <c r="J111" s="337"/>
      <c r="K111" s="337"/>
      <c r="L111" s="337"/>
      <c r="M111" s="337"/>
      <c r="N111" s="337"/>
      <c r="O111" s="337"/>
      <c r="P111" s="337"/>
      <c r="Q111" s="337"/>
      <c r="R111" s="337"/>
      <c r="S111" s="337"/>
      <c r="T111" s="337"/>
      <c r="U111" s="337"/>
      <c r="V111" s="337"/>
      <c r="W111" s="337"/>
      <c r="X111" s="337"/>
      <c r="Y111" s="337"/>
      <c r="Z111" s="337"/>
      <c r="AA111" s="337"/>
      <c r="AB111" s="337"/>
      <c r="AC111" s="337"/>
      <c r="AD111" s="337"/>
      <c r="AE111" s="337"/>
      <c r="AF111" s="337"/>
      <c r="AG111" s="337"/>
      <c r="AH111" s="337"/>
      <c r="AI111" s="337"/>
      <c r="AJ111" s="337"/>
      <c r="AK111" s="337"/>
      <c r="AL111" s="337"/>
      <c r="AM111" s="337"/>
    </row>
    <row r="112" spans="2:39" s="308" customFormat="1">
      <c r="G112" s="337"/>
      <c r="H112" s="337"/>
      <c r="I112" s="337"/>
      <c r="J112" s="337"/>
      <c r="K112" s="337"/>
      <c r="L112" s="337"/>
      <c r="M112" s="337"/>
      <c r="N112" s="337"/>
      <c r="O112" s="337"/>
      <c r="P112" s="337"/>
      <c r="Q112" s="337"/>
      <c r="R112" s="337"/>
      <c r="S112" s="337"/>
      <c r="T112" s="337"/>
      <c r="U112" s="337"/>
      <c r="V112" s="337"/>
      <c r="W112" s="337"/>
      <c r="X112" s="337"/>
      <c r="Y112" s="337"/>
      <c r="Z112" s="337"/>
      <c r="AA112" s="337"/>
      <c r="AB112" s="337"/>
      <c r="AC112" s="337"/>
      <c r="AD112" s="337"/>
      <c r="AE112" s="337"/>
      <c r="AF112" s="337"/>
      <c r="AG112" s="337"/>
      <c r="AH112" s="337"/>
      <c r="AI112" s="337"/>
      <c r="AJ112" s="337"/>
      <c r="AK112" s="337"/>
      <c r="AL112" s="337"/>
      <c r="AM112" s="337"/>
    </row>
    <row r="113" spans="1:39" s="308" customFormat="1">
      <c r="B113" s="308" t="s">
        <v>214</v>
      </c>
      <c r="C113" s="308" t="s">
        <v>215</v>
      </c>
      <c r="D113" s="308" t="s">
        <v>216</v>
      </c>
      <c r="E113" s="308" t="s">
        <v>217</v>
      </c>
      <c r="G113" s="337"/>
      <c r="H113" s="337"/>
      <c r="I113" s="337"/>
      <c r="J113" s="337"/>
      <c r="K113" s="337"/>
      <c r="L113" s="337"/>
      <c r="M113" s="337"/>
      <c r="N113" s="337"/>
      <c r="O113" s="337"/>
      <c r="P113" s="337"/>
      <c r="Q113" s="337"/>
      <c r="R113" s="337"/>
      <c r="S113" s="337"/>
      <c r="T113" s="337"/>
      <c r="U113" s="337"/>
      <c r="V113" s="337"/>
      <c r="W113" s="337"/>
      <c r="X113" s="337"/>
      <c r="Y113" s="337"/>
      <c r="Z113" s="337"/>
      <c r="AA113" s="337"/>
      <c r="AB113" s="337"/>
      <c r="AC113" s="337"/>
      <c r="AD113" s="337"/>
      <c r="AE113" s="337"/>
      <c r="AF113" s="337"/>
      <c r="AG113" s="337"/>
      <c r="AH113" s="337"/>
      <c r="AI113" s="337"/>
      <c r="AJ113" s="337"/>
      <c r="AK113" s="337"/>
      <c r="AL113" s="337"/>
      <c r="AM113" s="337"/>
    </row>
    <row r="114" spans="1:39" s="308" customFormat="1">
      <c r="A114" s="353">
        <f ca="1">TODAY()</f>
        <v>45710</v>
      </c>
      <c r="B114" s="354">
        <v>9</v>
      </c>
      <c r="C114" s="354">
        <v>2</v>
      </c>
      <c r="D114" s="354">
        <v>0</v>
      </c>
      <c r="E114" s="354">
        <v>0</v>
      </c>
      <c r="G114" s="337"/>
      <c r="H114" s="337"/>
      <c r="I114" s="337"/>
      <c r="J114" s="337"/>
      <c r="K114" s="337"/>
      <c r="L114" s="337"/>
      <c r="M114" s="337"/>
      <c r="N114" s="337"/>
      <c r="O114" s="337"/>
      <c r="P114" s="337"/>
      <c r="Q114" s="337"/>
      <c r="R114" s="337"/>
      <c r="S114" s="337"/>
      <c r="T114" s="337"/>
      <c r="U114" s="337"/>
      <c r="V114" s="337"/>
      <c r="W114" s="337"/>
      <c r="X114" s="337"/>
      <c r="Y114" s="337"/>
      <c r="Z114" s="337"/>
      <c r="AA114" s="337"/>
      <c r="AB114" s="337"/>
      <c r="AC114" s="337"/>
      <c r="AD114" s="337"/>
      <c r="AE114" s="337"/>
      <c r="AF114" s="337"/>
      <c r="AG114" s="337"/>
      <c r="AH114" s="337"/>
      <c r="AI114" s="337"/>
      <c r="AJ114" s="337"/>
      <c r="AK114" s="337"/>
      <c r="AL114" s="337"/>
      <c r="AM114" s="337"/>
    </row>
    <row r="115" spans="1:39" s="308" customFormat="1">
      <c r="A115" s="353">
        <f ca="1">TODAY()-30</f>
        <v>45680</v>
      </c>
      <c r="B115" s="354">
        <v>2</v>
      </c>
      <c r="C115" s="354">
        <v>0</v>
      </c>
      <c r="D115" s="354">
        <v>2</v>
      </c>
      <c r="E115" s="354">
        <v>4</v>
      </c>
      <c r="G115" s="337"/>
      <c r="H115" s="337"/>
      <c r="I115" s="337"/>
      <c r="J115" s="337"/>
      <c r="K115" s="337"/>
      <c r="L115" s="337"/>
      <c r="M115" s="337"/>
      <c r="N115" s="337"/>
      <c r="O115" s="337"/>
      <c r="P115" s="337"/>
      <c r="Q115" s="337"/>
      <c r="R115" s="337"/>
      <c r="S115" s="337"/>
      <c r="T115" s="337"/>
      <c r="U115" s="337"/>
      <c r="V115" s="337"/>
      <c r="W115" s="337"/>
      <c r="X115" s="337"/>
      <c r="Y115" s="337"/>
      <c r="Z115" s="337"/>
      <c r="AA115" s="337"/>
      <c r="AB115" s="337"/>
      <c r="AC115" s="337"/>
      <c r="AD115" s="337"/>
      <c r="AE115" s="337"/>
      <c r="AF115" s="337"/>
      <c r="AG115" s="337"/>
      <c r="AH115" s="337"/>
      <c r="AI115" s="337"/>
      <c r="AJ115" s="337"/>
      <c r="AK115" s="337"/>
      <c r="AL115" s="337"/>
      <c r="AM115" s="337"/>
    </row>
    <row r="116" spans="1:39" s="308" customFormat="1">
      <c r="A116" s="353">
        <f ca="1">TODAY()-61</f>
        <v>45649</v>
      </c>
      <c r="B116" s="354">
        <v>2</v>
      </c>
      <c r="C116" s="354">
        <v>0</v>
      </c>
      <c r="D116" s="354">
        <v>1</v>
      </c>
      <c r="E116" s="354">
        <v>1</v>
      </c>
      <c r="G116" s="337"/>
      <c r="H116" s="337"/>
      <c r="I116" s="337"/>
      <c r="J116" s="337"/>
      <c r="K116" s="337"/>
      <c r="L116" s="337"/>
      <c r="M116" s="337"/>
      <c r="N116" s="337"/>
      <c r="O116" s="337"/>
      <c r="P116" s="337"/>
      <c r="Q116" s="337"/>
      <c r="R116" s="337"/>
      <c r="S116" s="337"/>
      <c r="T116" s="337"/>
      <c r="U116" s="337"/>
      <c r="V116" s="337"/>
      <c r="W116" s="337"/>
      <c r="X116" s="337"/>
      <c r="Y116" s="337"/>
      <c r="Z116" s="337"/>
      <c r="AA116" s="337"/>
      <c r="AB116" s="337"/>
      <c r="AC116" s="337"/>
      <c r="AD116" s="337"/>
      <c r="AE116" s="337"/>
      <c r="AF116" s="337"/>
      <c r="AG116" s="337"/>
      <c r="AH116" s="337"/>
      <c r="AI116" s="337"/>
      <c r="AJ116" s="337"/>
      <c r="AK116" s="337"/>
      <c r="AL116" s="337"/>
      <c r="AM116" s="337"/>
    </row>
    <row r="117" spans="1:39" s="308" customFormat="1">
      <c r="A117" s="353">
        <f ca="1">TODAY()-90</f>
        <v>45620</v>
      </c>
      <c r="B117" s="354">
        <v>1</v>
      </c>
      <c r="C117" s="354">
        <v>3</v>
      </c>
      <c r="D117" s="354"/>
      <c r="E117" s="354"/>
      <c r="G117" s="337"/>
      <c r="H117" s="337"/>
      <c r="I117" s="337"/>
      <c r="J117" s="337"/>
      <c r="K117" s="337"/>
      <c r="L117" s="337"/>
      <c r="M117" s="337"/>
      <c r="N117" s="337"/>
      <c r="O117" s="337"/>
      <c r="P117" s="337"/>
      <c r="Q117" s="337"/>
      <c r="R117" s="337"/>
      <c r="S117" s="337"/>
      <c r="T117" s="337"/>
      <c r="U117" s="337"/>
      <c r="V117" s="337"/>
      <c r="W117" s="337"/>
      <c r="X117" s="337"/>
      <c r="Y117" s="337"/>
      <c r="Z117" s="337"/>
      <c r="AA117" s="337"/>
      <c r="AB117" s="337"/>
      <c r="AC117" s="337"/>
      <c r="AD117" s="337"/>
      <c r="AE117" s="337"/>
      <c r="AF117" s="337"/>
      <c r="AG117" s="337"/>
      <c r="AH117" s="337"/>
      <c r="AI117" s="337"/>
      <c r="AJ117" s="337"/>
      <c r="AK117" s="337"/>
      <c r="AL117" s="337"/>
      <c r="AM117" s="337"/>
    </row>
    <row r="118" spans="1:39" s="308" customFormat="1">
      <c r="A118" s="353"/>
      <c r="B118" s="337">
        <f>SUM(B114:B117)</f>
        <v>14</v>
      </c>
      <c r="C118" s="337">
        <f>SUM(C114:C117)</f>
        <v>5</v>
      </c>
      <c r="D118" s="337">
        <f>SUM(D114:D117)</f>
        <v>3</v>
      </c>
      <c r="E118" s="337">
        <f>SUM(E114:E117)</f>
        <v>5</v>
      </c>
      <c r="G118" s="337"/>
      <c r="H118" s="337"/>
      <c r="I118" s="337"/>
      <c r="J118" s="337"/>
      <c r="K118" s="337"/>
      <c r="L118" s="337"/>
      <c r="M118" s="337"/>
      <c r="N118" s="337"/>
      <c r="O118" s="337"/>
      <c r="P118" s="337"/>
      <c r="Q118" s="337"/>
      <c r="R118" s="337"/>
      <c r="S118" s="337"/>
      <c r="T118" s="337"/>
      <c r="U118" s="337"/>
      <c r="V118" s="337"/>
      <c r="W118" s="337"/>
      <c r="X118" s="337"/>
      <c r="Y118" s="337"/>
      <c r="Z118" s="337"/>
      <c r="AA118" s="337"/>
      <c r="AB118" s="337"/>
      <c r="AC118" s="337"/>
      <c r="AD118" s="337"/>
      <c r="AE118" s="337"/>
      <c r="AF118" s="337"/>
      <c r="AG118" s="337"/>
      <c r="AH118" s="337"/>
      <c r="AI118" s="337"/>
      <c r="AJ118" s="337"/>
      <c r="AK118" s="337"/>
      <c r="AL118" s="337"/>
      <c r="AM118" s="337"/>
    </row>
    <row r="119" spans="1:39" s="308" customFormat="1">
      <c r="A119" s="353"/>
      <c r="B119" s="355" t="str">
        <f>IF(B118&gt;4,"Alert"," ")</f>
        <v>Alert</v>
      </c>
      <c r="C119" s="355" t="str">
        <f>IF(C118&gt;4,"Alert"," ")</f>
        <v>Alert</v>
      </c>
      <c r="D119" s="355" t="str">
        <f>IF(D118&gt;4,"Alert"," ")</f>
        <v xml:space="preserve"> </v>
      </c>
      <c r="E119" s="355" t="str">
        <f>IF(E118&gt;4,"Alert"," ")</f>
        <v>Alert</v>
      </c>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7"/>
      <c r="AH119" s="337"/>
      <c r="AI119" s="337"/>
      <c r="AJ119" s="337"/>
      <c r="AK119" s="337"/>
      <c r="AL119" s="337"/>
      <c r="AM119" s="337"/>
    </row>
    <row r="120" spans="1:39" s="308" customFormat="1">
      <c r="B120" s="337"/>
      <c r="C120" s="337"/>
      <c r="D120" s="337"/>
      <c r="G120" s="337"/>
      <c r="H120" s="337"/>
      <c r="I120" s="337"/>
      <c r="J120" s="337"/>
      <c r="K120" s="337"/>
      <c r="L120" s="337"/>
      <c r="M120" s="337"/>
      <c r="N120" s="337"/>
      <c r="O120" s="337"/>
      <c r="P120" s="337"/>
      <c r="Q120" s="337"/>
      <c r="R120" s="337"/>
      <c r="S120" s="337"/>
      <c r="T120" s="337"/>
      <c r="U120" s="337"/>
      <c r="V120" s="337"/>
      <c r="W120" s="337"/>
      <c r="X120" s="337"/>
      <c r="Y120" s="337"/>
      <c r="Z120" s="337"/>
      <c r="AA120" s="337"/>
      <c r="AB120" s="337"/>
      <c r="AC120" s="337"/>
      <c r="AD120" s="337"/>
      <c r="AE120" s="337"/>
      <c r="AF120" s="337"/>
      <c r="AG120" s="337"/>
      <c r="AH120" s="337"/>
      <c r="AI120" s="337"/>
      <c r="AJ120" s="337"/>
      <c r="AK120" s="337"/>
      <c r="AL120" s="337"/>
      <c r="AM120" s="337"/>
    </row>
    <row r="121" spans="1:39" s="308" customFormat="1">
      <c r="G121" s="337"/>
      <c r="H121" s="337"/>
      <c r="I121" s="337"/>
      <c r="J121" s="337"/>
      <c r="K121" s="337"/>
      <c r="L121" s="337"/>
      <c r="M121" s="337"/>
      <c r="N121" s="337"/>
      <c r="O121" s="337"/>
      <c r="P121" s="337"/>
      <c r="Q121" s="337"/>
      <c r="R121" s="337"/>
      <c r="S121" s="337"/>
      <c r="T121" s="337"/>
      <c r="U121" s="337"/>
      <c r="V121" s="337"/>
      <c r="W121" s="337"/>
      <c r="X121" s="337"/>
      <c r="Y121" s="337"/>
      <c r="Z121" s="337"/>
      <c r="AA121" s="337"/>
      <c r="AB121" s="337"/>
      <c r="AC121" s="337"/>
      <c r="AD121" s="337"/>
      <c r="AE121" s="337"/>
      <c r="AF121" s="337"/>
      <c r="AG121" s="337"/>
      <c r="AH121" s="337"/>
      <c r="AI121" s="337"/>
      <c r="AJ121" s="337"/>
      <c r="AK121" s="337"/>
      <c r="AL121" s="337"/>
      <c r="AM121" s="337"/>
    </row>
    <row r="122" spans="1:39" s="308" customFormat="1">
      <c r="G122" s="337"/>
      <c r="H122" s="337"/>
      <c r="I122" s="337"/>
      <c r="J122" s="337"/>
      <c r="K122" s="337"/>
      <c r="L122" s="337"/>
      <c r="M122" s="337"/>
      <c r="N122" s="337"/>
      <c r="O122" s="337"/>
      <c r="P122" s="337"/>
      <c r="Q122" s="337"/>
      <c r="R122" s="337"/>
      <c r="S122" s="337"/>
      <c r="T122" s="337"/>
      <c r="U122" s="337"/>
      <c r="V122" s="337"/>
      <c r="W122" s="337"/>
      <c r="X122" s="337"/>
      <c r="Y122" s="337"/>
      <c r="Z122" s="337"/>
      <c r="AA122" s="337"/>
      <c r="AB122" s="337"/>
      <c r="AC122" s="337"/>
      <c r="AD122" s="337"/>
      <c r="AE122" s="337"/>
      <c r="AF122" s="337"/>
      <c r="AG122" s="337"/>
      <c r="AH122" s="337"/>
      <c r="AI122" s="337"/>
      <c r="AJ122" s="337"/>
      <c r="AK122" s="337"/>
      <c r="AL122" s="337"/>
      <c r="AM122" s="337"/>
    </row>
    <row r="123" spans="1:39" s="308" customFormat="1">
      <c r="G123" s="337"/>
      <c r="H123" s="337"/>
      <c r="I123" s="337"/>
      <c r="J123" s="337"/>
      <c r="K123" s="337"/>
      <c r="L123" s="337"/>
      <c r="M123" s="337"/>
      <c r="N123" s="337"/>
      <c r="O123" s="337"/>
      <c r="P123" s="337"/>
      <c r="Q123" s="337"/>
      <c r="R123" s="337"/>
      <c r="S123" s="337"/>
      <c r="T123" s="337"/>
      <c r="U123" s="337"/>
      <c r="V123" s="337"/>
      <c r="W123" s="337"/>
      <c r="X123" s="337"/>
      <c r="Y123" s="337"/>
      <c r="Z123" s="337"/>
      <c r="AA123" s="337"/>
      <c r="AB123" s="337"/>
      <c r="AC123" s="337"/>
      <c r="AD123" s="337"/>
      <c r="AE123" s="337"/>
      <c r="AF123" s="337"/>
      <c r="AG123" s="337"/>
      <c r="AH123" s="337"/>
      <c r="AI123" s="337"/>
      <c r="AJ123" s="337"/>
      <c r="AK123" s="337"/>
      <c r="AL123" s="337"/>
      <c r="AM123" s="337"/>
    </row>
    <row r="124" spans="1:39" s="308" customFormat="1">
      <c r="G124" s="337"/>
      <c r="H124" s="337"/>
      <c r="I124" s="337"/>
      <c r="J124" s="337"/>
      <c r="K124" s="337"/>
      <c r="L124" s="337"/>
      <c r="M124" s="337"/>
      <c r="N124" s="337"/>
      <c r="O124" s="337"/>
      <c r="P124" s="337"/>
      <c r="Q124" s="337"/>
      <c r="R124" s="337"/>
      <c r="S124" s="337"/>
      <c r="T124" s="337"/>
      <c r="U124" s="337"/>
      <c r="V124" s="337"/>
      <c r="W124" s="337"/>
      <c r="X124" s="337"/>
      <c r="Y124" s="337"/>
      <c r="Z124" s="337"/>
      <c r="AA124" s="337"/>
      <c r="AB124" s="337"/>
      <c r="AC124" s="337"/>
      <c r="AD124" s="337"/>
      <c r="AE124" s="337"/>
      <c r="AF124" s="337"/>
      <c r="AG124" s="337"/>
      <c r="AH124" s="337"/>
      <c r="AI124" s="337"/>
      <c r="AJ124" s="337"/>
      <c r="AK124" s="337"/>
      <c r="AL124" s="337"/>
      <c r="AM124" s="337"/>
    </row>
    <row r="125" spans="1:39" s="308" customFormat="1">
      <c r="G125" s="337"/>
      <c r="H125" s="337"/>
      <c r="I125" s="337"/>
      <c r="J125" s="337"/>
      <c r="K125" s="337"/>
      <c r="L125" s="337"/>
      <c r="M125" s="337"/>
      <c r="N125" s="337"/>
      <c r="O125" s="337"/>
      <c r="P125" s="337"/>
      <c r="Q125" s="337"/>
      <c r="R125" s="337"/>
      <c r="S125" s="337"/>
      <c r="T125" s="337"/>
      <c r="U125" s="337"/>
      <c r="V125" s="337"/>
      <c r="W125" s="337"/>
      <c r="X125" s="337"/>
      <c r="Y125" s="337"/>
      <c r="Z125" s="337"/>
      <c r="AA125" s="337"/>
      <c r="AB125" s="337"/>
      <c r="AC125" s="337"/>
      <c r="AD125" s="337"/>
      <c r="AE125" s="337"/>
      <c r="AF125" s="337"/>
      <c r="AG125" s="337"/>
      <c r="AH125" s="337"/>
      <c r="AI125" s="337"/>
      <c r="AJ125" s="337"/>
      <c r="AK125" s="337"/>
      <c r="AL125" s="337"/>
      <c r="AM125" s="337"/>
    </row>
    <row r="126" spans="1:39" s="308" customFormat="1">
      <c r="G126" s="337"/>
      <c r="H126" s="337"/>
      <c r="I126" s="337"/>
      <c r="J126" s="337"/>
      <c r="K126" s="337"/>
      <c r="L126" s="337"/>
      <c r="M126" s="337"/>
      <c r="N126" s="337"/>
      <c r="O126" s="337"/>
      <c r="P126" s="337"/>
      <c r="Q126" s="337"/>
      <c r="R126" s="337"/>
      <c r="S126" s="337"/>
      <c r="T126" s="337"/>
      <c r="U126" s="337"/>
      <c r="V126" s="337"/>
      <c r="W126" s="337"/>
      <c r="X126" s="337"/>
      <c r="Y126" s="337"/>
      <c r="Z126" s="337"/>
      <c r="AA126" s="337"/>
      <c r="AB126" s="337"/>
      <c r="AC126" s="337"/>
      <c r="AD126" s="337"/>
      <c r="AE126" s="337"/>
      <c r="AF126" s="337"/>
      <c r="AG126" s="337"/>
      <c r="AH126" s="337"/>
      <c r="AI126" s="337"/>
      <c r="AJ126" s="337"/>
      <c r="AK126" s="337"/>
      <c r="AL126" s="337"/>
      <c r="AM126" s="337"/>
    </row>
    <row r="127" spans="1:39" s="308" customFormat="1">
      <c r="G127" s="337"/>
      <c r="H127" s="337"/>
      <c r="I127" s="337"/>
      <c r="J127" s="337"/>
      <c r="K127" s="337"/>
      <c r="L127" s="337"/>
      <c r="M127" s="337"/>
      <c r="N127" s="337"/>
      <c r="O127" s="337"/>
      <c r="P127" s="337"/>
      <c r="Q127" s="337"/>
      <c r="R127" s="337"/>
      <c r="S127" s="337"/>
      <c r="T127" s="337"/>
      <c r="U127" s="337"/>
      <c r="V127" s="337"/>
      <c r="W127" s="337"/>
      <c r="X127" s="337"/>
      <c r="Y127" s="337"/>
      <c r="Z127" s="337"/>
      <c r="AA127" s="337"/>
      <c r="AB127" s="337"/>
      <c r="AC127" s="337"/>
      <c r="AD127" s="337"/>
      <c r="AE127" s="337"/>
      <c r="AF127" s="337"/>
      <c r="AG127" s="337"/>
      <c r="AH127" s="337"/>
      <c r="AI127" s="337"/>
      <c r="AJ127" s="337"/>
      <c r="AK127" s="337"/>
      <c r="AL127" s="337"/>
      <c r="AM127" s="337"/>
    </row>
    <row r="128" spans="1:39" s="308" customFormat="1">
      <c r="G128" s="337"/>
      <c r="H128" s="337"/>
      <c r="I128" s="337"/>
      <c r="J128" s="337"/>
      <c r="K128" s="337"/>
      <c r="L128" s="337"/>
      <c r="M128" s="337"/>
      <c r="N128" s="337"/>
      <c r="O128" s="337"/>
      <c r="P128" s="337"/>
      <c r="Q128" s="337"/>
      <c r="R128" s="337"/>
      <c r="S128" s="337"/>
      <c r="T128" s="337"/>
      <c r="U128" s="337"/>
      <c r="V128" s="337"/>
      <c r="W128" s="337"/>
      <c r="X128" s="337"/>
      <c r="Y128" s="337"/>
      <c r="Z128" s="337"/>
      <c r="AA128" s="337"/>
      <c r="AB128" s="337"/>
      <c r="AC128" s="337"/>
      <c r="AD128" s="337"/>
      <c r="AE128" s="337"/>
      <c r="AF128" s="337"/>
      <c r="AG128" s="337"/>
      <c r="AH128" s="337"/>
      <c r="AI128" s="337"/>
      <c r="AJ128" s="337"/>
      <c r="AK128" s="337"/>
      <c r="AL128" s="337"/>
      <c r="AM128" s="337"/>
    </row>
    <row r="129" spans="1:39" s="308" customFormat="1">
      <c r="G129" s="337"/>
      <c r="H129" s="337"/>
      <c r="I129" s="337"/>
      <c r="J129" s="337"/>
      <c r="K129" s="337"/>
      <c r="L129" s="337"/>
      <c r="M129" s="337"/>
      <c r="N129" s="337"/>
      <c r="O129" s="337"/>
      <c r="P129" s="337"/>
      <c r="Q129" s="337"/>
      <c r="R129" s="337"/>
      <c r="S129" s="337"/>
      <c r="T129" s="337"/>
      <c r="U129" s="337"/>
      <c r="V129" s="337"/>
      <c r="W129" s="337"/>
      <c r="X129" s="337"/>
      <c r="Y129" s="337"/>
      <c r="Z129" s="337"/>
      <c r="AA129" s="337"/>
      <c r="AB129" s="337"/>
      <c r="AC129" s="337"/>
      <c r="AD129" s="337"/>
      <c r="AE129" s="337"/>
      <c r="AF129" s="337"/>
      <c r="AG129" s="337"/>
      <c r="AH129" s="337"/>
      <c r="AI129" s="337"/>
      <c r="AJ129" s="337"/>
      <c r="AK129" s="337"/>
      <c r="AL129" s="337"/>
      <c r="AM129" s="337"/>
    </row>
    <row r="130" spans="1:39" s="308" customFormat="1">
      <c r="G130" s="337"/>
      <c r="H130" s="337"/>
      <c r="I130" s="337"/>
      <c r="J130" s="337"/>
      <c r="K130" s="337"/>
      <c r="L130" s="337"/>
      <c r="M130" s="337"/>
      <c r="N130" s="337"/>
      <c r="O130" s="337"/>
      <c r="P130" s="337"/>
      <c r="Q130" s="337"/>
      <c r="R130" s="337"/>
      <c r="S130" s="337"/>
      <c r="T130" s="337"/>
      <c r="U130" s="337"/>
      <c r="V130" s="337"/>
      <c r="W130" s="337"/>
      <c r="X130" s="337"/>
      <c r="Y130" s="337"/>
      <c r="Z130" s="337"/>
      <c r="AA130" s="337"/>
      <c r="AB130" s="337"/>
      <c r="AC130" s="337"/>
      <c r="AD130" s="337"/>
      <c r="AE130" s="337"/>
      <c r="AF130" s="337"/>
      <c r="AG130" s="337"/>
      <c r="AH130" s="337"/>
      <c r="AI130" s="337"/>
      <c r="AJ130" s="337"/>
      <c r="AK130" s="337"/>
      <c r="AL130" s="337"/>
      <c r="AM130" s="337"/>
    </row>
    <row r="131" spans="1:39">
      <c r="G131" s="157"/>
      <c r="H131" s="157"/>
      <c r="I131" s="157"/>
      <c r="J131" s="157"/>
      <c r="K131" s="157"/>
      <c r="L131" s="157"/>
      <c r="M131" s="157"/>
      <c r="N131" s="157"/>
      <c r="O131" s="157"/>
      <c r="P131" s="157"/>
      <c r="Q131" s="157"/>
      <c r="R131" s="157"/>
      <c r="S131" s="157"/>
      <c r="T131" s="157"/>
      <c r="U131" s="157"/>
      <c r="V131" s="157"/>
      <c r="W131" s="157"/>
      <c r="X131" s="157"/>
      <c r="Y131" s="157"/>
      <c r="Z131" s="157"/>
      <c r="AA131" s="157"/>
      <c r="AB131" s="157"/>
      <c r="AC131" s="157"/>
      <c r="AD131" s="157"/>
      <c r="AE131" s="157"/>
      <c r="AF131" s="157"/>
      <c r="AG131" s="157"/>
      <c r="AH131" s="157"/>
      <c r="AI131" s="157"/>
      <c r="AJ131" s="157"/>
      <c r="AK131" s="157"/>
      <c r="AL131" s="157"/>
      <c r="AM131" s="157"/>
    </row>
    <row r="135" spans="1:39">
      <c r="A135" s="15">
        <v>5</v>
      </c>
      <c r="B135" s="15" t="s">
        <v>76</v>
      </c>
      <c r="G135" s="157"/>
      <c r="H135" s="157"/>
      <c r="I135" s="157"/>
      <c r="J135" s="157"/>
      <c r="K135" s="157"/>
      <c r="L135" s="157"/>
      <c r="M135" s="157"/>
      <c r="N135" s="157"/>
      <c r="O135" s="157"/>
      <c r="P135" s="157"/>
      <c r="Q135" s="157"/>
    </row>
    <row r="145" spans="2:14">
      <c r="L145" s="70" t="s">
        <v>77</v>
      </c>
    </row>
    <row r="147" spans="2:14">
      <c r="J147" s="8"/>
      <c r="L147" s="8"/>
      <c r="N147" s="8"/>
    </row>
    <row r="149" spans="2:14">
      <c r="J149" s="8"/>
      <c r="L149" s="8"/>
      <c r="N149" s="8"/>
    </row>
    <row r="153" spans="2:14">
      <c r="B153" s="180" t="s">
        <v>218</v>
      </c>
    </row>
  </sheetData>
  <autoFilter ref="B21:E26" xr:uid="{DA0080CD-4E73-4651-BEB4-5821A475E0B0}"/>
  <conditionalFormatting sqref="A54:A63">
    <cfRule type="duplicateValues" dxfId="29" priority="1"/>
  </conditionalFormatting>
  <conditionalFormatting sqref="B4:J4">
    <cfRule type="duplicateValues" dxfId="28" priority="10"/>
  </conditionalFormatting>
  <conditionalFormatting sqref="D54:D63">
    <cfRule type="colorScale" priority="2">
      <colorScale>
        <cfvo type="min"/>
        <cfvo type="max"/>
        <color rgb="FF63BE7B"/>
        <color rgb="FFFFEF9C"/>
      </colorScale>
    </cfRule>
  </conditionalFormatting>
  <conditionalFormatting sqref="E1:E14">
    <cfRule type="top10" dxfId="27" priority="7" percent="1" rank="10"/>
  </conditionalFormatting>
  <conditionalFormatting sqref="E5:E14">
    <cfRule type="colorScale" priority="11">
      <colorScale>
        <cfvo type="min"/>
        <cfvo type="percentile" val="50"/>
        <cfvo type="max"/>
        <color rgb="FFF8696B"/>
        <color rgb="FFFFEB84"/>
        <color rgb="FF63BE7B"/>
      </colorScale>
    </cfRule>
  </conditionalFormatting>
  <conditionalFormatting sqref="E54:E63">
    <cfRule type="top10" dxfId="26" priority="5" percent="1" bottom="1" rank="20"/>
  </conditionalFormatting>
  <conditionalFormatting sqref="F54:F63">
    <cfRule type="containsText" dxfId="25" priority="4" operator="containsText" text="F">
      <formula>NOT(ISERROR(SEARCH("F",F54)))</formula>
    </cfRule>
  </conditionalFormatting>
  <conditionalFormatting sqref="G54:H63">
    <cfRule type="cellIs" dxfId="24" priority="3" operator="between">
      <formula>"a"</formula>
      <formula>"zz"</formula>
    </cfRule>
  </conditionalFormatting>
  <conditionalFormatting sqref="H1:H14">
    <cfRule type="cellIs" dxfId="23" priority="8" operator="equal">
      <formula>2</formula>
    </cfRule>
    <cfRule type="cellIs" dxfId="22" priority="9" operator="equal">
      <formula>1</formula>
    </cfRule>
  </conditionalFormatting>
  <conditionalFormatting sqref="K2:N2">
    <cfRule type="top10" dxfId="21" priority="6" percent="1" rank="10"/>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Day 1A</vt:lpstr>
      <vt:lpstr>Day 1B</vt:lpstr>
      <vt:lpstr>Tables</vt:lpstr>
      <vt:lpstr>Tables2</vt:lpstr>
      <vt:lpstr>X</vt:lpstr>
      <vt:lpstr>Formulas</vt:lpstr>
      <vt:lpstr>Formulas Review</vt:lpstr>
      <vt:lpstr>Budget</vt:lpstr>
      <vt:lpstr>Gen</vt:lpstr>
      <vt:lpstr>Gen 2</vt:lpstr>
      <vt:lpstr>practice DB</vt:lpstr>
      <vt:lpstr>DB</vt:lpstr>
      <vt:lpstr>fix1</vt:lpstr>
      <vt:lpstr>fix2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dc:creator>
  <cp:lastModifiedBy>Rita Schmitt</cp:lastModifiedBy>
  <cp:lastPrinted>2016-11-08T19:29:19Z</cp:lastPrinted>
  <dcterms:created xsi:type="dcterms:W3CDTF">2014-03-19T00:35:16Z</dcterms:created>
  <dcterms:modified xsi:type="dcterms:W3CDTF">2025-02-22T20:16:05Z</dcterms:modified>
</cp:coreProperties>
</file>